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'FattureTempi'!$A$1:$AI$742</definedName>
  </definedNames>
  <calcPr fullCalcOnLoad="1"/>
</workbook>
</file>

<file path=xl/sharedStrings.xml><?xml version="1.0" encoding="utf-8"?>
<sst xmlns="http://schemas.openxmlformats.org/spreadsheetml/2006/main" count="11368" uniqueCount="1486">
  <si>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</si>
  <si>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</si>
  <si>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</si>
  <si>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</si>
  <si>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</si>
  <si>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</si>
  <si>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</si>
  <si>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</si>
  <si>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</si>
  <si>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</si>
  <si>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</si>
  <si>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</si>
  <si>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</si>
  <si>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</si>
  <si>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</si>
  <si>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</si>
  <si>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</si>
  <si>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</si>
  <si>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</si>
  <si>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</si>
  <si>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</si>
  <si>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</si>
  <si>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</si>
  <si>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</si>
  <si>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</si>
  <si>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</si>
  <si>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</si>
  <si>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</si>
  <si>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</si>
  <si>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</si>
  <si>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</si>
  <si>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</si>
  <si>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</si>
  <si>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</si>
  <si>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</si>
  <si>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</si>
  <si>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</si>
  <si>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</si>
  <si>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</si>
  <si>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</si>
  <si>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</si>
  <si>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</si>
  <si>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</si>
  <si>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</si>
  <si>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</si>
  <si>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</si>
  <si>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</si>
  <si>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</si>
  <si>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</si>
  <si>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</si>
  <si>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</si>
  <si>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</si>
  <si>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</si>
  <si>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</si>
  <si>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</si>
  <si>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</si>
  <si>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</si>
  <si>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</si>
  <si>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</si>
  <si>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</si>
  <si>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</si>
  <si>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</si>
  <si>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</si>
  <si>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</si>
  <si>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</si>
  <si>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</si>
  <si>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</si>
  <si>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</si>
  <si>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</si>
  <si>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</si>
  <si>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</si>
  <si>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</si>
  <si>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</si>
  <si>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</si>
  <si>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01/01/2019 - 31/12/2019</t>
  </si>
  <si>
    <t>27/08/2018</t>
  </si>
  <si>
    <t>00045</t>
  </si>
  <si>
    <t>31/07/2018</t>
  </si>
  <si>
    <t>LAVORI RIFACIMENTO SEGNALETICA STRADALE ORIZZONTALE VIA D. NELSON, VIA RIVALTA E P.ZZA MAZZINI</t>
  </si>
  <si>
    <t>SI</t>
  </si>
  <si>
    <t>ZD520C79EF</t>
  </si>
  <si>
    <t>08/08/2018</t>
  </si>
  <si>
    <t>SPAP di CACCAMO RAG. ARCANGELOSAS</t>
  </si>
  <si>
    <t>01363440023</t>
  </si>
  <si>
    <t/>
  </si>
  <si>
    <t>RESPONSABILE FINANZIARIO</t>
  </si>
  <si>
    <t>16/01/2019</t>
  </si>
  <si>
    <t>30/09/2018</t>
  </si>
  <si>
    <t>26/09/2018</t>
  </si>
  <si>
    <t>0001296/PA</t>
  </si>
  <si>
    <t>24/09/2018</t>
  </si>
  <si>
    <t>SERVIZIO IGIENE URBANA SETTEMBRE 2018</t>
  </si>
  <si>
    <t>S.E.A.B. Soc. Ecolog. Area Biellese SPA</t>
  </si>
  <si>
    <t>02132350022</t>
  </si>
  <si>
    <t>11/02/2019</t>
  </si>
  <si>
    <t>31/10/2018</t>
  </si>
  <si>
    <t>05/10/2018</t>
  </si>
  <si>
    <t>3844/FE</t>
  </si>
  <si>
    <t>02/10/2018</t>
  </si>
  <si>
    <t>CONTRATTO ASSISTENZA E MANUTENZIONE SOFTWARE E SERVIZI WEB ANNO 2018 - SALDO</t>
  </si>
  <si>
    <t>Z16211B3C7</t>
  </si>
  <si>
    <t>SISCOM SPA</t>
  </si>
  <si>
    <t>01778000040</t>
  </si>
  <si>
    <t>RESPONSABILE AMMINISTRAZIONE GENERALE</t>
  </si>
  <si>
    <t>22/03/2019</t>
  </si>
  <si>
    <t>31/12/2018</t>
  </si>
  <si>
    <t>22/10/2018</t>
  </si>
  <si>
    <t>09pa/2018</t>
  </si>
  <si>
    <t>17/10/2018</t>
  </si>
  <si>
    <t>Servizio di decespugliamento aree verdi comunali anno 2018 - saldo</t>
  </si>
  <si>
    <t>ZAD23C8BCD</t>
  </si>
  <si>
    <t>GIVONE ALFIO</t>
  </si>
  <si>
    <t>01770590022</t>
  </si>
  <si>
    <t>GVNLFA66L01A859U</t>
  </si>
  <si>
    <t>21/12/2018</t>
  </si>
  <si>
    <t>26/10/2018</t>
  </si>
  <si>
    <t>0001390/PA</t>
  </si>
  <si>
    <t>24/10/2018</t>
  </si>
  <si>
    <t>SERVIZIO IGIENE URBANA OTTOBRE 2018</t>
  </si>
  <si>
    <t>30/11/2018</t>
  </si>
  <si>
    <t>160/PA</t>
  </si>
  <si>
    <t>Fornitura pasti presso la mensa scolastica anno scolastico settembre</t>
  </si>
  <si>
    <t>Z982496389</t>
  </si>
  <si>
    <t>RISTORO BIELLESE DI CUDA G. &amp; C. S.N.C. SNC</t>
  </si>
  <si>
    <t>01241460029</t>
  </si>
  <si>
    <t>19/11/2018</t>
  </si>
  <si>
    <t>CE18000803</t>
  </si>
  <si>
    <t>A.S.R.A.B. S.P.A.</t>
  </si>
  <si>
    <t>01929160024</t>
  </si>
  <si>
    <t>0001441/PA</t>
  </si>
  <si>
    <t>SERVIZIO IGIENE URBANA ANNO 2018 - GIORNATA RIUSO 20/10/2018</t>
  </si>
  <si>
    <t>23/11/2018</t>
  </si>
  <si>
    <t>173/PA</t>
  </si>
  <si>
    <t>Fornitura pasti presso la mensa scolastica anno scolastico ottobre</t>
  </si>
  <si>
    <t>28/11/2018</t>
  </si>
  <si>
    <t>1/PA</t>
  </si>
  <si>
    <t>20/11/2018</t>
  </si>
  <si>
    <t>Lavori di ripassatura di porzione del manto di copertura soprastante alloggio al piano primo lato est sede comunale</t>
  </si>
  <si>
    <t>Z8824B8F12</t>
  </si>
  <si>
    <t>Massocco Daniele</t>
  </si>
  <si>
    <t>02394850024</t>
  </si>
  <si>
    <t>MSSDNL82P30A859Z</t>
  </si>
  <si>
    <t>27/01/2019</t>
  </si>
  <si>
    <t>0001502/PA</t>
  </si>
  <si>
    <t>26/11/2018</t>
  </si>
  <si>
    <t>SERVIZIO IGIENE URBANA NOVEMBRE 2018</t>
  </si>
  <si>
    <t>15/04/2019</t>
  </si>
  <si>
    <t>05/12/2018</t>
  </si>
  <si>
    <t>1830057345</t>
  </si>
  <si>
    <t>MANUTENZIONE IMPIANTI ILL.PP. NOVEMBRE 2018</t>
  </si>
  <si>
    <t>03/12/2018</t>
  </si>
  <si>
    <t>ENEL SOLE SRL</t>
  </si>
  <si>
    <t>05999811002</t>
  </si>
  <si>
    <t>02322600541</t>
  </si>
  <si>
    <t>19/01/2019</t>
  </si>
  <si>
    <t>02E-2018</t>
  </si>
  <si>
    <t>Incarico professionale ai sensi dell'art. 36, comma 1 del D. Lgs. n.° 50/2016 - Progettazione, direzione lavori, contabilità, collaudo e sicurezza dei lavori di "Adeguamento sismico immobile scuola Primaria"</t>
  </si>
  <si>
    <t>NO</t>
  </si>
  <si>
    <t>Z7323AC5E6</t>
  </si>
  <si>
    <t>RINALDI ARCH. MASSIMO</t>
  </si>
  <si>
    <t>02013910027</t>
  </si>
  <si>
    <t>RNLMSM73P15A859N</t>
  </si>
  <si>
    <t>RESPONSABILE UFFICIO TECNICO</t>
  </si>
  <si>
    <t>01/02/2019</t>
  </si>
  <si>
    <t>07/12/2018</t>
  </si>
  <si>
    <t>CE18000890</t>
  </si>
  <si>
    <t>31/01/2019</t>
  </si>
  <si>
    <t>040PA2018</t>
  </si>
  <si>
    <t>06/12/2018</t>
  </si>
  <si>
    <t>ASSISTENZA LEGALE ANNO 2018</t>
  </si>
  <si>
    <t>X99182FD90</t>
  </si>
  <si>
    <t>ENOCH AVV. FRANCO</t>
  </si>
  <si>
    <t>01706650023</t>
  </si>
  <si>
    <t>NCHFNC63D18A859A</t>
  </si>
  <si>
    <t>05/02/2019</t>
  </si>
  <si>
    <t>14/12/2018</t>
  </si>
  <si>
    <t>1380</t>
  </si>
  <si>
    <t>13/12/2018</t>
  </si>
  <si>
    <t>INCARICO ORGANISMO ASSOCIATO DI VALUTAZIONE 2018 - II SEMESTRE</t>
  </si>
  <si>
    <t>Z101D143BC</t>
  </si>
  <si>
    <t>DASEIN SRL</t>
  </si>
  <si>
    <t>06367820013</t>
  </si>
  <si>
    <t>01/03/2019</t>
  </si>
  <si>
    <t>19/12/2018</t>
  </si>
  <si>
    <t>0001510/PA</t>
  </si>
  <si>
    <t>SERVIZIO IGIENE URBANA ANNO 2018 - FORNITURA MATERIALE</t>
  </si>
  <si>
    <t>17/12/2018</t>
  </si>
  <si>
    <t>0001637/PA</t>
  </si>
  <si>
    <t>SERVIZIO IGIENE URBANA DICEMBRE 2018</t>
  </si>
  <si>
    <t>18/12/2018</t>
  </si>
  <si>
    <t>28/02/2019</t>
  </si>
  <si>
    <t>187/PA</t>
  </si>
  <si>
    <t>Fornitura pasti presso la mensa scolastica anno scolastico 2018/2019 novembre</t>
  </si>
  <si>
    <t>2067/VB</t>
  </si>
  <si>
    <t>15/11/2018</t>
  </si>
  <si>
    <t>Fornitura carburante per autotrazione per i mezzi e le attrezzature comunali 1-15/11/2018 (Iva)</t>
  </si>
  <si>
    <t>Z66256B7D1</t>
  </si>
  <si>
    <t>28/01/2019</t>
  </si>
  <si>
    <t>Europam</t>
  </si>
  <si>
    <t>03076310105</t>
  </si>
  <si>
    <t>28/12/2018</t>
  </si>
  <si>
    <t>30/01/2019</t>
  </si>
  <si>
    <t>27/02/2019</t>
  </si>
  <si>
    <t>2102/VB</t>
  </si>
  <si>
    <t>Fornitura carburante per autotrazione per i mezzi e le attrezzature comunali 16-30/11/2018 (Iva)</t>
  </si>
  <si>
    <t>07/01/2019</t>
  </si>
  <si>
    <t>1830061838</t>
  </si>
  <si>
    <t>MANUTENZIONE IMPIANTI ILL.PP. DICEMBRE 2018</t>
  </si>
  <si>
    <t>19/02/2019</t>
  </si>
  <si>
    <t>1</t>
  </si>
  <si>
    <t>03/01/2019</t>
  </si>
  <si>
    <t>INCARICO R.S.P.P. ANNO 2018</t>
  </si>
  <si>
    <t>X861637FEE</t>
  </si>
  <si>
    <t>04/01/2019</t>
  </si>
  <si>
    <t>TROMBINI Maurizio</t>
  </si>
  <si>
    <t>01851240026</t>
  </si>
  <si>
    <t>TRMMRZ70M09A859N</t>
  </si>
  <si>
    <t>05/03/2019</t>
  </si>
  <si>
    <t>8718432876</t>
  </si>
  <si>
    <t>SPESE POSTALI NOVEMBRE 2018</t>
  </si>
  <si>
    <t>POSTE ITALIANE S.P.A. (DIR. OPER. BANCOPOSTA)</t>
  </si>
  <si>
    <t>01114601006</t>
  </si>
  <si>
    <t>97103880585</t>
  </si>
  <si>
    <t>ELE11</t>
  </si>
  <si>
    <t>FORNITURA GRATUITA LIBRI TESTO</t>
  </si>
  <si>
    <t>Bottega delle Meraviglie di Gili Simona</t>
  </si>
  <si>
    <t>01887380028</t>
  </si>
  <si>
    <t>GLISMN65R66A859G</t>
  </si>
  <si>
    <t>2413/PA</t>
  </si>
  <si>
    <t>Servizio pest control sede comunale e scuole</t>
  </si>
  <si>
    <t>Z95240414A</t>
  </si>
  <si>
    <t>02/01/2019</t>
  </si>
  <si>
    <t>Anticimex srl</t>
  </si>
  <si>
    <t>08046760966</t>
  </si>
  <si>
    <t>FATTPA 340_18</t>
  </si>
  <si>
    <t>INCARICO ADEMPIMENTI IVA, 770 E IRAP 2018 ANNO IMPOSTA 2017</t>
  </si>
  <si>
    <t>Z8B211A24A</t>
  </si>
  <si>
    <t>NUMERARIA SRL</t>
  </si>
  <si>
    <t>02625230020</t>
  </si>
  <si>
    <t>27/12/2018</t>
  </si>
  <si>
    <t>FPA 1/18</t>
  </si>
  <si>
    <t>PROGETTO PROMOZIONE E AVVICINAMENTO SPORTIVO ALUNNI SCUOLA PRIMARIA A.S. 2017/2018</t>
  </si>
  <si>
    <t>ZD520A4339</t>
  </si>
  <si>
    <t>ASD SPORTYVITA</t>
  </si>
  <si>
    <t>02641500026</t>
  </si>
  <si>
    <t>90069290022</t>
  </si>
  <si>
    <t>05/04/2019</t>
  </si>
  <si>
    <t>000309/PA</t>
  </si>
  <si>
    <t>Servizio di verifica impianti di messa a terra secondo il D.P.R. n.° 462/01 immobili comunali</t>
  </si>
  <si>
    <t>ZA024FE0A5</t>
  </si>
  <si>
    <t>MODULO UNO S.p.A.</t>
  </si>
  <si>
    <t>01449620010</t>
  </si>
  <si>
    <t>0174</t>
  </si>
  <si>
    <t>Noleggio bus uscite progetto di promozione e avvicinamento sportivo per gli alunni della scuola primaria a.s. 2018/2019</t>
  </si>
  <si>
    <t>Z18265A34A</t>
  </si>
  <si>
    <t>Nuova Viviani srl</t>
  </si>
  <si>
    <t>01548970027</t>
  </si>
  <si>
    <t>V0/9139</t>
  </si>
  <si>
    <t>ENERGIA ELETTRICA DICEMBRE 2018</t>
  </si>
  <si>
    <t>622385037F</t>
  </si>
  <si>
    <t>GLOBAL POWER SPA</t>
  </si>
  <si>
    <t>03443420231</t>
  </si>
  <si>
    <t>22/01/2019</t>
  </si>
  <si>
    <t>ENERGIA ELETTRICA DICEMBRE 2018 I.P.</t>
  </si>
  <si>
    <t>ENERGIA ELETTRICA DICEMBRE 2018 (Iva)</t>
  </si>
  <si>
    <t>ENERGIA ELETTRICA DICEMBRE 2018 I.P. (Iva)</t>
  </si>
  <si>
    <t>V0/9140</t>
  </si>
  <si>
    <t>2/PA</t>
  </si>
  <si>
    <t>Fornitura e sostituzione dischi server e ricostruzione sistema raid</t>
  </si>
  <si>
    <t>Z5C26570FC</t>
  </si>
  <si>
    <t>MOUSE SNC DI FAIELLA NICOLA &amp; C.</t>
  </si>
  <si>
    <t>02163490028</t>
  </si>
  <si>
    <t>Fornitura licenze e preparazione pc scuola primaria</t>
  </si>
  <si>
    <t>Z762656F2B</t>
  </si>
  <si>
    <t>1801367797</t>
  </si>
  <si>
    <t>FORNITURA SERVIZIO CONNETTIVITA' INTERNET UFFICI</t>
  </si>
  <si>
    <t>ZD32583B11</t>
  </si>
  <si>
    <t>EOLO NGI SPA</t>
  </si>
  <si>
    <t>02487230126</t>
  </si>
  <si>
    <t>08/03/2019</t>
  </si>
  <si>
    <t>14315</t>
  </si>
  <si>
    <t>SPESE TELEFONICHE LUGLIO/DICEMBRE 2018</t>
  </si>
  <si>
    <t>Clouditalia Telecomunicazioni S.p.A. a Socio Unico</t>
  </si>
  <si>
    <t>07543230960</t>
  </si>
  <si>
    <t>04/02/2019</t>
  </si>
  <si>
    <t>PA03</t>
  </si>
  <si>
    <t>Servizio di supporto alla gestione dell'imposta sulla pubblicità temporanea e dei diritti sulle pubbliche affissioni ottobre/dicembre 2018</t>
  </si>
  <si>
    <t>Z182434977</t>
  </si>
  <si>
    <t>SEAL SOC. COOP. A R.L.</t>
  </si>
  <si>
    <t>01914270663</t>
  </si>
  <si>
    <t>11/01/2019</t>
  </si>
  <si>
    <t>001187/PA</t>
  </si>
  <si>
    <t>SERVIZIO PULIZIE IMMOBILI COMUNALI NOVEMBRE 2018</t>
  </si>
  <si>
    <t>ZEA20E749D</t>
  </si>
  <si>
    <t>COOPERATIVA SOCIALE DELL'ORSO BLU ONLUS</t>
  </si>
  <si>
    <t>01747390027</t>
  </si>
  <si>
    <t>2018V9002611</t>
  </si>
  <si>
    <t>RISCALDAMENTO OTTOBRE 2018</t>
  </si>
  <si>
    <t>10/01/2019</t>
  </si>
  <si>
    <t>RISCALDAMENTO OTTOBRE 2018 (Iva)</t>
  </si>
  <si>
    <t>2018V9004056</t>
  </si>
  <si>
    <t>RISCALDAMENTO NOVEMBRE 2018</t>
  </si>
  <si>
    <t>RISCALDAMENTO NOVEMBRE 2018 (Iva)</t>
  </si>
  <si>
    <t>CE18000974</t>
  </si>
  <si>
    <t>14/01/2019</t>
  </si>
  <si>
    <t>31/03/2019</t>
  </si>
  <si>
    <t>36958</t>
  </si>
  <si>
    <t>SPESE TELEFONICHE DICEMBRE 2018</t>
  </si>
  <si>
    <t>VOIPVOICE SRL</t>
  </si>
  <si>
    <t>05618320484</t>
  </si>
  <si>
    <t>09/01/2019</t>
  </si>
  <si>
    <t>Tumulazioni salme e ceneri dicembre 2018</t>
  </si>
  <si>
    <t>Z2D1FBCBD0</t>
  </si>
  <si>
    <t>IACACCIA SRL</t>
  </si>
  <si>
    <t>02471960027</t>
  </si>
  <si>
    <t>2</t>
  </si>
  <si>
    <t>Lavori di ripassatura manto di copertura e posa di faldale in porzione di falda tetto scuola Primaria - Integrazione a seguito di danni riscontrati</t>
  </si>
  <si>
    <t>Z9F2659F7A</t>
  </si>
  <si>
    <t>INDENNITA' REVISORE CONTO ANNO 2018</t>
  </si>
  <si>
    <t>BUGNONE ROBERTO</t>
  </si>
  <si>
    <t>07316490015</t>
  </si>
  <si>
    <t>BGNRRT65M27H355D</t>
  </si>
  <si>
    <t>18/01/2019</t>
  </si>
  <si>
    <t>BPA2018001739</t>
  </si>
  <si>
    <t>UTENZE SERVIZIO IDRICO (CASETTA H2O)</t>
  </si>
  <si>
    <t>S.I.I.-SERV. IDRICO INTEGRATO BIELLESE E VERCELLESE S.P.A.</t>
  </si>
  <si>
    <t>01985420023</t>
  </si>
  <si>
    <t>94005970028</t>
  </si>
  <si>
    <t>BPA2018001420</t>
  </si>
  <si>
    <t>UTENZE SERVIZIO IDRICO (EX COMUNE)</t>
  </si>
  <si>
    <t>17/01/2019</t>
  </si>
  <si>
    <t>BPA2018001419</t>
  </si>
  <si>
    <t>UTENZE SERVIZIO IDRICO (COMUNE)</t>
  </si>
  <si>
    <t>BPA2018001418</t>
  </si>
  <si>
    <t>UTENZE SERVIZIO IDRICO (AMBULATORIO MEDICO)</t>
  </si>
  <si>
    <t>001303/PA</t>
  </si>
  <si>
    <t>SERVIZIO PULIZIE IMMOBILI COMUNALI DICEMBRE 2018</t>
  </si>
  <si>
    <t>23/01/2019</t>
  </si>
  <si>
    <t>2019/30/2</t>
  </si>
  <si>
    <t>FORNITURA LICENZA SOFTWARE "AMALTEA" PER GESTIONE CONTABILITA' ECONOMICA PATRIMONIALE E SUPPORTO TECNICO E/O ASSISTENZA TECNICA</t>
  </si>
  <si>
    <t>Z761F9011E</t>
  </si>
  <si>
    <t>19/03/2019</t>
  </si>
  <si>
    <t>203/PA</t>
  </si>
  <si>
    <t>Fornitura pasti presso la mensa scolastica anno scolastico 2018/2019 dicembre</t>
  </si>
  <si>
    <t>000004-0C6 PA</t>
  </si>
  <si>
    <t>ENERGIA ELETTRICA II SEMESTRE 2018</t>
  </si>
  <si>
    <t>SEMPERLUX SRL</t>
  </si>
  <si>
    <t>01991810027</t>
  </si>
  <si>
    <t>BPA2018001421</t>
  </si>
  <si>
    <t>UTENZE SERVIZIO IDRICO (SCUOLA PRIMARIA)</t>
  </si>
  <si>
    <t>24/01/2019</t>
  </si>
  <si>
    <t>BPA2018001422</t>
  </si>
  <si>
    <t>UTENZE SERVIZIO IDRICO (SCUOLA DELL'INFANZIA)</t>
  </si>
  <si>
    <t>3345/VB</t>
  </si>
  <si>
    <t>15/01/2019</t>
  </si>
  <si>
    <t>Fornitura carburante per autotrazione per i mezzi e le attrezzature comunali 1-15/1/2019</t>
  </si>
  <si>
    <t>23/02/2019</t>
  </si>
  <si>
    <t>Fornitura carburante per autotrazione per i mezzi e le attrezzature comunali 1-15/1/2019 (Iva)</t>
  </si>
  <si>
    <t>8719016361</t>
  </si>
  <si>
    <t>SPESE POSTALI DICEMBRE 2018</t>
  </si>
  <si>
    <t>29/01/2019</t>
  </si>
  <si>
    <t>00594/S</t>
  </si>
  <si>
    <t>25/01/2019</t>
  </si>
  <si>
    <t>SERVIZIO MEMOWEB 2019</t>
  </si>
  <si>
    <t>Z882149A53</t>
  </si>
  <si>
    <t>GRAFICHE E. GASPARI SRL</t>
  </si>
  <si>
    <t>00089070403</t>
  </si>
  <si>
    <t>25/02/2019</t>
  </si>
  <si>
    <t>Intervento di adeguamento impianto elettrico immobile comunale adibito a locale poste e riparazione cancello pedonale ingresso sede comunale</t>
  </si>
  <si>
    <t>Z7B265A285</t>
  </si>
  <si>
    <t>R.D.M. SNC DI DE MARCO P. &amp; C.</t>
  </si>
  <si>
    <t>01864330020</t>
  </si>
  <si>
    <t>2138/VB</t>
  </si>
  <si>
    <t>15/12/2018</t>
  </si>
  <si>
    <t>Fornitura carburante per autotrazione per i mezzi e le attrezzature comunali 1-15/12/2018</t>
  </si>
  <si>
    <t>2171/VB</t>
  </si>
  <si>
    <t>Fornitura carburante per autotrazione per i mezzi e le attrezzature comunali 16-31/12/2018</t>
  </si>
  <si>
    <t>0000105/PA</t>
  </si>
  <si>
    <t>SERVIZIO IGIENE URBANA ANNO 2019 - FORNITURA SACCHI RACCOLTA ORGANICO DA 35 L</t>
  </si>
  <si>
    <t>0000680/PA</t>
  </si>
  <si>
    <t>30/05/2018</t>
  </si>
  <si>
    <t>SERVIZIO IGIENE URBANA ANNO 2018 - FORNITURA SACCHI GIALLI PER RACCOLTA PLASTICA</t>
  </si>
  <si>
    <t>30/06/2018</t>
  </si>
  <si>
    <t>0000091/PA</t>
  </si>
  <si>
    <t>21/01/2019</t>
  </si>
  <si>
    <t>SERVIZIO IGIENE URBANA GENNAIO 2019</t>
  </si>
  <si>
    <t>12/06/2019</t>
  </si>
  <si>
    <t>24/06/2019</t>
  </si>
  <si>
    <t>30/04/2019</t>
  </si>
  <si>
    <t>0000493/PA</t>
  </si>
  <si>
    <t>30/03/2018</t>
  </si>
  <si>
    <t>SERVIZIO IGIENE URBANA ANNO 2018 - FORNITURA CASSONETTO DA 660 L</t>
  </si>
  <si>
    <t>30/04/2018</t>
  </si>
  <si>
    <t>2019V9001722</t>
  </si>
  <si>
    <t>RISCALDAMENTO DICEMBRE 2018</t>
  </si>
  <si>
    <t>2019V9001736</t>
  </si>
  <si>
    <t>2019V9001737</t>
  </si>
  <si>
    <t>2019V9001738</t>
  </si>
  <si>
    <t>2019V9001739</t>
  </si>
  <si>
    <t>06/02/2019</t>
  </si>
  <si>
    <t>0002103538</t>
  </si>
  <si>
    <t>Fornitura timbro protocollo</t>
  </si>
  <si>
    <t>Z1C26AF833</t>
  </si>
  <si>
    <t>MAGGIOLI S.p.A.</t>
  </si>
  <si>
    <t>02066400405</t>
  </si>
  <si>
    <t>06188330150</t>
  </si>
  <si>
    <t>BPA2018001605</t>
  </si>
  <si>
    <t>UTENZE SERVIZIO IDRICO (IRRIGAZIONE PARCO GIOCHI)</t>
  </si>
  <si>
    <t>BPA2018001656</t>
  </si>
  <si>
    <t>UTENZE SERVIZIO IDRICO (GIARDINO ALPINI)</t>
  </si>
  <si>
    <t>V0/22819</t>
  </si>
  <si>
    <t>ENERGIA ELETTRICA GENNAIO 2019</t>
  </si>
  <si>
    <t>21/02/2019</t>
  </si>
  <si>
    <t>V0/22820</t>
  </si>
  <si>
    <t>ENERGIA ELETTRICA GENNAIO 2019 (Iva)</t>
  </si>
  <si>
    <t>08/02/2019</t>
  </si>
  <si>
    <t>26</t>
  </si>
  <si>
    <t>Installazione di reti anticaduta di materiale su soffitto aula attività comuni scuola Primaria</t>
  </si>
  <si>
    <t>Z9D256472E</t>
  </si>
  <si>
    <t>07/02/2019</t>
  </si>
  <si>
    <t>13/AP</t>
  </si>
  <si>
    <t>Sorveglianza sanitaria 2019</t>
  </si>
  <si>
    <t>Z5726B18C5</t>
  </si>
  <si>
    <t>CRAB MEDICINA AMBIENTE SRL</t>
  </si>
  <si>
    <t>01650590027</t>
  </si>
  <si>
    <t>20/03/2019</t>
  </si>
  <si>
    <t>40117</t>
  </si>
  <si>
    <t>SPESE TELEFONICHE GENNAIO 2019</t>
  </si>
  <si>
    <t>Z641D6FCA5</t>
  </si>
  <si>
    <t>1930002326</t>
  </si>
  <si>
    <t>MANUTENZIONE IMPIANTI ILL.PP. GENNAIO 2019</t>
  </si>
  <si>
    <t>12/04/2019</t>
  </si>
  <si>
    <t>000002-0C3 P</t>
  </si>
  <si>
    <t>Servizio di pulizia straordinaria palestra presso scuola primaria</t>
  </si>
  <si>
    <t>Z0824C4737</t>
  </si>
  <si>
    <t>Servizi Eurotrend S.C. a R.L.</t>
  </si>
  <si>
    <t>01911770020</t>
  </si>
  <si>
    <t>FATTPA 3_19</t>
  </si>
  <si>
    <t>Incarico professionale ai sensi dell'art. 36 del D. Lgs. n.° 50/2016 - Lavori di "Manutenzione idraulica del torrente Elvo" - Verifica/Validazione del progetto definitivo/esecutivo</t>
  </si>
  <si>
    <t>Z5126A8415</t>
  </si>
  <si>
    <t>ZANGOLA Dr. Arch. Manrico</t>
  </si>
  <si>
    <t>01487670026</t>
  </si>
  <si>
    <t>ZNGMRC60P04B041C</t>
  </si>
  <si>
    <t>4736/VB</t>
  </si>
  <si>
    <t>Fornitura carburante per autotrazione per i mezzi e le attrezzature comunali 16-31/1/2019</t>
  </si>
  <si>
    <t>13/03/2019</t>
  </si>
  <si>
    <t>Fornitura carburante per autotrazione per i mezzi e le attrezzature comunali 16-31/1/2019 (Iva)</t>
  </si>
  <si>
    <t>13/02/2019</t>
  </si>
  <si>
    <t>0016P.A.</t>
  </si>
  <si>
    <t>Z1C26B12AC</t>
  </si>
  <si>
    <t>14/04/2019</t>
  </si>
  <si>
    <t>15/02/2019</t>
  </si>
  <si>
    <t>62</t>
  </si>
  <si>
    <t>Fornitura pasti presso la mensa scolastica gennaio</t>
  </si>
  <si>
    <t>14/02/2019</t>
  </si>
  <si>
    <t>1/SP</t>
  </si>
  <si>
    <t>Fornitura di materiale isolante per androne di ingresso pedonale della sede comunale</t>
  </si>
  <si>
    <t>Z81265A328</t>
  </si>
  <si>
    <t>Delp Italia srl</t>
  </si>
  <si>
    <t>09996540960</t>
  </si>
  <si>
    <t>0000186/PA</t>
  </si>
  <si>
    <t>12/02/2019</t>
  </si>
  <si>
    <t>SERVIZIO IGIENE URBANA ANNO 2018 - COSTI DI SMALTIMENTO/RECUPERO DELLE FRAZIONI DIFFERENZIATE</t>
  </si>
  <si>
    <t>14/06/2019</t>
  </si>
  <si>
    <t>31/05/2019</t>
  </si>
  <si>
    <t>22/02/2019</t>
  </si>
  <si>
    <t>6205/VB</t>
  </si>
  <si>
    <t>Fornitura carburante per autotrazione per i mezzi e le attrezzature comunali 1-15/2/2019</t>
  </si>
  <si>
    <t>25/03/2019</t>
  </si>
  <si>
    <t>23/03/2019</t>
  </si>
  <si>
    <t>Fornitura carburante per autotrazione per i mezzi e le attrezzature comunali 1-15/2/2019 (Iva)</t>
  </si>
  <si>
    <t>000042/PA</t>
  </si>
  <si>
    <t>Servizio pulizie immobili comunali gennaio 2019</t>
  </si>
  <si>
    <t>Z7126AFB80</t>
  </si>
  <si>
    <t>27789V1/2019</t>
  </si>
  <si>
    <t>SPESE TELEFONICHE AGOSTO 2018</t>
  </si>
  <si>
    <t>26/02/2019</t>
  </si>
  <si>
    <t>301V2/2019</t>
  </si>
  <si>
    <t>*</t>
  </si>
  <si>
    <t>27/04/2019</t>
  </si>
  <si>
    <t>8719058724</t>
  </si>
  <si>
    <t>SPESE POSTALI GENNAIO 2019</t>
  </si>
  <si>
    <t>30/03/2019</t>
  </si>
  <si>
    <t>0000261/PA</t>
  </si>
  <si>
    <t>SERVIZIO IGIENE URBANA FEBBRAIO 2019</t>
  </si>
  <si>
    <t>28/06/2019</t>
  </si>
  <si>
    <t>41</t>
  </si>
  <si>
    <t>Lavori inghiaiatura porz. campo comune cimiteriale, asportazione ceppi alberature lato est v.le Rimembranza, riparazione porta ingresso bagni/spogliatoi aula attività comuni, riparazione porz. recinzione lato sud-est parch. scuola infanzia</t>
  </si>
  <si>
    <t>Z4E2741381</t>
  </si>
  <si>
    <t>44</t>
  </si>
  <si>
    <t>LAVORI PER LA VIABILITA' E CARTELLONISTICA STRADALE</t>
  </si>
  <si>
    <t>Z09266B0CC</t>
  </si>
  <si>
    <t>04/03/2019</t>
  </si>
  <si>
    <t>FPA 1/19</t>
  </si>
  <si>
    <t>Incarico professionale ai sensi dell'art. 36 del D. Lgs. n.° 50/2016 - Redazione progetto esecutivo e coordinamento alla sicurezza in fase di progettazione dei lavori di "Riqualificazione energetica della scuola Primaria P.G. Frassati"</t>
  </si>
  <si>
    <t>Z9F2508FE1</t>
  </si>
  <si>
    <t>Bottin Arch. Candido</t>
  </si>
  <si>
    <t>06508440010</t>
  </si>
  <si>
    <t>BTTCDD65C18G674X</t>
  </si>
  <si>
    <t>15/05/2019</t>
  </si>
  <si>
    <t>11/03/2019</t>
  </si>
  <si>
    <t>25</t>
  </si>
  <si>
    <t>06/03/2019</t>
  </si>
  <si>
    <t>Incarico Professionale per analisi condizioni termoigrometriche e di riqualificazione energetica alloggio sito al piano primo della sede comunale - lato ovest</t>
  </si>
  <si>
    <t>Z0822CFEBF</t>
  </si>
  <si>
    <t>STUDIO TERMOTECNICO BANIN P.I. CLAUDIO</t>
  </si>
  <si>
    <t>02009050028</t>
  </si>
  <si>
    <t>BNNCLD72L28A859B</t>
  </si>
  <si>
    <t>86</t>
  </si>
  <si>
    <t>Fornitura pasti presso la mensa scolastica gennaio 2019</t>
  </si>
  <si>
    <t>RISTORO BIELLESE SNC</t>
  </si>
  <si>
    <t>80</t>
  </si>
  <si>
    <t>Fornitura pasti presso la mensa scolastica gennaio 2019 (storno)</t>
  </si>
  <si>
    <t>150</t>
  </si>
  <si>
    <t>Fornitura pasti presso la mensa scolastica febbraio 2019</t>
  </si>
  <si>
    <t>20/05/2019</t>
  </si>
  <si>
    <t>1930008474</t>
  </si>
  <si>
    <t>MANUTENZIONE IMPIANTI ILL.PP. FEBRBAIO 2019</t>
  </si>
  <si>
    <t>12/03/2019</t>
  </si>
  <si>
    <t>19/04/2019</t>
  </si>
  <si>
    <t>49</t>
  </si>
  <si>
    <t>Tumulazioni salme e ceneri eseguite nel cimitero del Comune di Borriana</t>
  </si>
  <si>
    <t>50</t>
  </si>
  <si>
    <t>Servizio di pronto intervento sgombero neve dalle strade comunali e vicinali di uso pubblico ed eventuale salatura e rimozione cumuli di neve dalle strade anno 2018/2019</t>
  </si>
  <si>
    <t>Z4A258E119</t>
  </si>
  <si>
    <t>44/AP</t>
  </si>
  <si>
    <t>20/04/2019</t>
  </si>
  <si>
    <t>V0/36471</t>
  </si>
  <si>
    <t>ENERGIA ELETTRICA FEBBRAIO 2019</t>
  </si>
  <si>
    <t>21/03/2019</t>
  </si>
  <si>
    <t>V0/36472</t>
  </si>
  <si>
    <t>ENERGIA ELETTRICA FEBBRAIO 2019 (Iva)</t>
  </si>
  <si>
    <t>2019V9004798</t>
  </si>
  <si>
    <t>RISCALDAMENTO GENNAIO 2019</t>
  </si>
  <si>
    <t>5952652BD1</t>
  </si>
  <si>
    <t>18/03/2019</t>
  </si>
  <si>
    <t>2019V9004799</t>
  </si>
  <si>
    <t>2019V9004800</t>
  </si>
  <si>
    <t>2019V9004801</t>
  </si>
  <si>
    <t>2019V9004819</t>
  </si>
  <si>
    <t>15/03/2019</t>
  </si>
  <si>
    <t>Lavori di sistemazione locale caldaia scuola materna e realizzazione porta interna locali micro nido</t>
  </si>
  <si>
    <t>ZB2248436C</t>
  </si>
  <si>
    <t>Ceresa Davide</t>
  </si>
  <si>
    <t>02343600025</t>
  </si>
  <si>
    <t>CRSDVD80E25A859I</t>
  </si>
  <si>
    <t>Z0B271A770</t>
  </si>
  <si>
    <t>43540</t>
  </si>
  <si>
    <t>07/03/2019</t>
  </si>
  <si>
    <t>SPESE TELEFONICHE FEBBRAIO 2019</t>
  </si>
  <si>
    <t>FPA 9/19</t>
  </si>
  <si>
    <t>Incarico professionale per la verifica tecnica delle travi di copertura del locale "micro nido" presso immobile scuola Materna</t>
  </si>
  <si>
    <t>ZE9274948B</t>
  </si>
  <si>
    <t>Giletti Ing. Emanuele</t>
  </si>
  <si>
    <t>01218900023</t>
  </si>
  <si>
    <t>GLTMNL55R02L219W</t>
  </si>
  <si>
    <t>04/04/2019</t>
  </si>
  <si>
    <t>0000361/PA</t>
  </si>
  <si>
    <t>SERVIZIO IGIENE URBANA ANNO 2018 - CONGUAGLIO</t>
  </si>
  <si>
    <t>30/06/2019</t>
  </si>
  <si>
    <t>10PA</t>
  </si>
  <si>
    <t>Incarico assolvimento obblighi previsti dal Regolamento UE n.2016/679 anno 2018 - saldo</t>
  </si>
  <si>
    <t>ZE1234C4C2</t>
  </si>
  <si>
    <t>Labor Service srl</t>
  </si>
  <si>
    <t>02171510031</t>
  </si>
  <si>
    <t>17/05/2019</t>
  </si>
  <si>
    <t>3_PA</t>
  </si>
  <si>
    <t>4_PA</t>
  </si>
  <si>
    <t>Lavori di sistemazione locale caldaia scuola materna</t>
  </si>
  <si>
    <t>38</t>
  </si>
  <si>
    <t>20/02/2019</t>
  </si>
  <si>
    <t>Liquidazione d'urgenza Impresa Edile Iacaccia s.r.l.:  Ordinanza Sindacale n.° 13/2018 - Intervento di messa in sicurezza di porzione della strada vicinale Rivalta - Cerrione all'altezza del tratto in fregio al Rio demaniale "Topione Bandata"</t>
  </si>
  <si>
    <t>ZB7273A97B</t>
  </si>
  <si>
    <t>9501/VB</t>
  </si>
  <si>
    <t>Fornitura carburante per autotrazione per i mezzi e le attrezzature comunali 1/3 - 15/3/2019</t>
  </si>
  <si>
    <t>17/04/2019</t>
  </si>
  <si>
    <t>Fornitura carburante per autotrazione per i mezzi e le attrezzature comunali 1/3 - 15/3/2019 (Iva)</t>
  </si>
  <si>
    <t>01/04/2019</t>
  </si>
  <si>
    <t>67</t>
  </si>
  <si>
    <t>29/03/2019</t>
  </si>
  <si>
    <t>Tumulazione salma in loculo 21/3/2019</t>
  </si>
  <si>
    <t>2019V9007873</t>
  </si>
  <si>
    <t>26/03/2019</t>
  </si>
  <si>
    <t>RISCALDAMENTO FEBBRAIO 2019</t>
  </si>
  <si>
    <t>2019V9007874</t>
  </si>
  <si>
    <t>2019V9007875</t>
  </si>
  <si>
    <t>2019V9007876</t>
  </si>
  <si>
    <t>2019V9007895</t>
  </si>
  <si>
    <t>03/04/2019</t>
  </si>
  <si>
    <t>86/AP</t>
  </si>
  <si>
    <t>02/04/2019</t>
  </si>
  <si>
    <t>000231/PA</t>
  </si>
  <si>
    <t>Servizio pulizie immobili comunali febbraio 2019</t>
  </si>
  <si>
    <t>0000447/PA</t>
  </si>
  <si>
    <t>SERVIZIO IGIENE URBANA MARZO 2019</t>
  </si>
  <si>
    <t>28/08/2019</t>
  </si>
  <si>
    <t>0000463/PA</t>
  </si>
  <si>
    <t>27/03/2019</t>
  </si>
  <si>
    <t>SERVIZIO IGIENE URBANA ANNO 2019 - FORNITURA SACCHETTI PLASTICA</t>
  </si>
  <si>
    <t>000086/PA</t>
  </si>
  <si>
    <t>Fornitura schede per orologio timbratura presenza</t>
  </si>
  <si>
    <t>Z87279A5C3</t>
  </si>
  <si>
    <t>Ora System srl</t>
  </si>
  <si>
    <t>01534190036</t>
  </si>
  <si>
    <t>118/2019</t>
  </si>
  <si>
    <t>FORNITURA ED ASSISTENZA SOFTWARE GESTIONE SUE</t>
  </si>
  <si>
    <t>Z611E1812F</t>
  </si>
  <si>
    <t>TECHNICAL DESIGN SRL</t>
  </si>
  <si>
    <t>00595270042</t>
  </si>
  <si>
    <t>25/04/2019</t>
  </si>
  <si>
    <t>8719089312</t>
  </si>
  <si>
    <t>SPESE POSTALI FEBBRAIO 2019</t>
  </si>
  <si>
    <t>1/A</t>
  </si>
  <si>
    <t>LAVORI MANUTENZIONE/RIPARAZIONE IDRAULICA VARI C/O IMMOBILI/AREE COMUNALI</t>
  </si>
  <si>
    <t>Z442100115</t>
  </si>
  <si>
    <t>EffeCi Impianti di Fabio CAMPAGNOLO</t>
  </si>
  <si>
    <t>02185710023</t>
  </si>
  <si>
    <t>CMPFBA69S08A859V</t>
  </si>
  <si>
    <t>2019/1487/2</t>
  </si>
  <si>
    <t>Supporto chiusura contabilità economica patrimoniale 2018</t>
  </si>
  <si>
    <t>Z152740BFC</t>
  </si>
  <si>
    <t>48/E</t>
  </si>
  <si>
    <t>Rinnovo noleggio fotocopiatrice multifunzione digitale Konica Minolta Bizhub C224 gen/feb/mar 2019</t>
  </si>
  <si>
    <t>ZCA2668A9D</t>
  </si>
  <si>
    <t>S.O.S.M.U. S.R.L.</t>
  </si>
  <si>
    <t>00220670020</t>
  </si>
  <si>
    <t>1930012169</t>
  </si>
  <si>
    <t>MANUTENZIONE IMPIANTI ILL.PP. MARZO 2019</t>
  </si>
  <si>
    <t>11304/VB</t>
  </si>
  <si>
    <t>Fornitura carburante per autotrazione per i mezzi e le attrezzature comunali 16-31/3/2019</t>
  </si>
  <si>
    <t>29/04/2019</t>
  </si>
  <si>
    <t>03/05/2019</t>
  </si>
  <si>
    <t>Fornitura carburante per autotrazione per i mezzi e le attrezzature comunali 16-31/3/2019 (Iva)</t>
  </si>
  <si>
    <t>V0/50768</t>
  </si>
  <si>
    <t>ENERGIA ELETTRICA MARZO 2019</t>
  </si>
  <si>
    <t>24/04/2019</t>
  </si>
  <si>
    <t>23/04/2019</t>
  </si>
  <si>
    <t>ENERGIA ELETTRICA MARZO 2019 (Iva)</t>
  </si>
  <si>
    <t>06/04/2019</t>
  </si>
  <si>
    <t>CN19000015</t>
  </si>
  <si>
    <t>CN19000088</t>
  </si>
  <si>
    <t>CN19000163</t>
  </si>
  <si>
    <t>807</t>
  </si>
  <si>
    <t>Servizio di verifica anno 2018/2019 estintori e idranti presenti negli immobili comunali</t>
  </si>
  <si>
    <t>Z712239C77</t>
  </si>
  <si>
    <t>S.A.R.E.M. S.r.l.</t>
  </si>
  <si>
    <t>02471380028</t>
  </si>
  <si>
    <t>78</t>
  </si>
  <si>
    <t>Tumulazione salma in loculo 28/3/2019</t>
  </si>
  <si>
    <t>2019    66</t>
  </si>
  <si>
    <t>28/03/2019</t>
  </si>
  <si>
    <t>Fornitura lastre in plexiglass per esposizione orari uffici comunali e ambulatorio medico</t>
  </si>
  <si>
    <t>Z75270C225</t>
  </si>
  <si>
    <t>Il Timbrificio di Luca Cabrelle &amp; C. snc</t>
  </si>
  <si>
    <t>02681300022</t>
  </si>
  <si>
    <t>V0/50769</t>
  </si>
  <si>
    <t>230</t>
  </si>
  <si>
    <t>Fornitura pasti presso la mensa scolastica marzo 2019</t>
  </si>
  <si>
    <t>10/04/2019</t>
  </si>
  <si>
    <t>55</t>
  </si>
  <si>
    <t>Intervento di disattivazione antifurto della sede comunale</t>
  </si>
  <si>
    <t>Z73274D8BF</t>
  </si>
  <si>
    <t>08/04/2019</t>
  </si>
  <si>
    <t>BILATO IMPIANTI ELETTRICI S.N.C.</t>
  </si>
  <si>
    <t>01905870026</t>
  </si>
  <si>
    <t>47218</t>
  </si>
  <si>
    <t>07/04/2019</t>
  </si>
  <si>
    <t>SPESE TELEFONICHE MARZO 2019</t>
  </si>
  <si>
    <t>PA35</t>
  </si>
  <si>
    <t>Servizio di supporto alla gestione dell'imposta sulla pubblicità temporanea e dei diritti sulle pubbliche affissioni gennio/marzo 2019</t>
  </si>
  <si>
    <t>Z3526B0AB4</t>
  </si>
  <si>
    <t>16/06/2019</t>
  </si>
  <si>
    <t>000291/PA</t>
  </si>
  <si>
    <t>Servizio pulizie immobili comunali marzo 2019</t>
  </si>
  <si>
    <t>16/04/2019</t>
  </si>
  <si>
    <t>0000486/PA</t>
  </si>
  <si>
    <t>SERVIZIO IGIENE URBANA - GESTIONE ECOCENTRI CONSORTILI SALDO 2018</t>
  </si>
  <si>
    <t>13152/VB</t>
  </si>
  <si>
    <t>Fornitura carburante per autotrazione per i mezzi e le attrezzature comunali 1-15/4/2019</t>
  </si>
  <si>
    <t>23/05/2019</t>
  </si>
  <si>
    <t>Fornitura carburante per autotrazione per i mezzi e le attrezzature comunali 1-15/4/2019(Iva)</t>
  </si>
  <si>
    <t>Fornitura carburante per autotrazione per i mezzi e le attrezzature comunali 1-15/4/2019 (Iva)</t>
  </si>
  <si>
    <t>8719126768</t>
  </si>
  <si>
    <t>SPESE POSTALI MARZO 2019</t>
  </si>
  <si>
    <t>30/05/2019</t>
  </si>
  <si>
    <t>0000572/PA</t>
  </si>
  <si>
    <t>SERVIZIO IGIENE URBANA APRILE 2019</t>
  </si>
  <si>
    <t>24/07/2019</t>
  </si>
  <si>
    <t>26/07/2019</t>
  </si>
  <si>
    <t>17_19</t>
  </si>
  <si>
    <t>Mantenimento dominio e 3 caselle pec, sicurezza e assistenza informatica (11h30m) anno 2018</t>
  </si>
  <si>
    <t>ZA4243FC63</t>
  </si>
  <si>
    <t>Careweb Solution srl</t>
  </si>
  <si>
    <t>11146350019</t>
  </si>
  <si>
    <t>1930019371</t>
  </si>
  <si>
    <t>MANUTENZIONE IMPIANTI ILL.PP. APRILE 2019</t>
  </si>
  <si>
    <t>19/06/2019</t>
  </si>
  <si>
    <t>97</t>
  </si>
  <si>
    <t>Inumazione salma 12/4/2019</t>
  </si>
  <si>
    <t>02/05/2019</t>
  </si>
  <si>
    <t>2019V9010849</t>
  </si>
  <si>
    <t>RISCALDAMENTO MARZO 2019</t>
  </si>
  <si>
    <t>14/05/2019</t>
  </si>
  <si>
    <t>2019V9010850</t>
  </si>
  <si>
    <t>2019V9010851</t>
  </si>
  <si>
    <t>2019V9010852</t>
  </si>
  <si>
    <t>2019V9010872</t>
  </si>
  <si>
    <t>08/05/2019</t>
  </si>
  <si>
    <t>0002117941</t>
  </si>
  <si>
    <t xml:space="preserve">Elezioni europee, regionali e comunali del 26 maggio 2019. Acquisto pratica elettorale completa 
</t>
  </si>
  <si>
    <t>Z6C27D70FE</t>
  </si>
  <si>
    <t>26/06/2019</t>
  </si>
  <si>
    <t>0002117940</t>
  </si>
  <si>
    <t>15015/VB</t>
  </si>
  <si>
    <t>Fornitura carburante per autotrazione per i mezzi e le attrezzature comunali 16/4 - 31/4/2019</t>
  </si>
  <si>
    <t>05/06/2019</t>
  </si>
  <si>
    <t>V0/64502</t>
  </si>
  <si>
    <t>ENERGIA ELETTRICA APRILE 2019</t>
  </si>
  <si>
    <t>27/05/2019</t>
  </si>
  <si>
    <t>22/05/2019</t>
  </si>
  <si>
    <t>V0/64503</t>
  </si>
  <si>
    <t>06/05/2019</t>
  </si>
  <si>
    <t>ENERGIA ELETTRICA APRILE 2019 (Iva)</t>
  </si>
  <si>
    <t>10/05/2019</t>
  </si>
  <si>
    <t>2019/2072/2</t>
  </si>
  <si>
    <t>Rinnovo del servizio di conservazione dei documenti informatici periodo 2019/2021 - anno 2019</t>
  </si>
  <si>
    <t>ZEC26B051F</t>
  </si>
  <si>
    <t>09/05/2019</t>
  </si>
  <si>
    <t>01/06/2019</t>
  </si>
  <si>
    <t>124-2019-00</t>
  </si>
  <si>
    <t>07/05/2019</t>
  </si>
  <si>
    <t>QUOTA ANNO 2019</t>
  </si>
  <si>
    <t>CONSORZIO ENERGIA VENETO - CEV</t>
  </si>
  <si>
    <t>03274810237</t>
  </si>
  <si>
    <t>29/05/2019</t>
  </si>
  <si>
    <t>311</t>
  </si>
  <si>
    <t>Fornitura pasti presso la mensa scolastica aprile 2019</t>
  </si>
  <si>
    <t>2019FPA.19.000004</t>
  </si>
  <si>
    <t>LAVORI DI MANUTENZIONE STRAORDINARIA FINALIZZATI ALLA MESSA IN SICUREZZA DI TRATTO DI STRADA COMUNALE</t>
  </si>
  <si>
    <t>78410639E0</t>
  </si>
  <si>
    <t>F.LLI MAFFEI FU LUIGI SNC</t>
  </si>
  <si>
    <t>00151750023</t>
  </si>
  <si>
    <t>30/09/2019</t>
  </si>
  <si>
    <t>109</t>
  </si>
  <si>
    <t>13/05/2019</t>
  </si>
  <si>
    <t>50833</t>
  </si>
  <si>
    <t>SPESE TELEFONICHE APRILE 2019</t>
  </si>
  <si>
    <t>31</t>
  </si>
  <si>
    <t>16/05/2019</t>
  </si>
  <si>
    <t>Incarico professionale ai sensi dell'art. 36 del D. Lgs. n.° 50/2016 - Relazione di verifica della rete anticaduta controsoffitto nell'aula attività comuni adiacente all'immobile scuola Primaria</t>
  </si>
  <si>
    <t>ZF9282AE0A</t>
  </si>
  <si>
    <t>DE RIENZO Ing. Generoso</t>
  </si>
  <si>
    <t>00359030020</t>
  </si>
  <si>
    <t>DRNGRS48P21L750C</t>
  </si>
  <si>
    <t>000403/PA</t>
  </si>
  <si>
    <t>Servizio pulizie immobili comunali aprile 2019</t>
  </si>
  <si>
    <t>682</t>
  </si>
  <si>
    <t>21/05/2019</t>
  </si>
  <si>
    <t>Riparazione di trattorino rasaerba comunale</t>
  </si>
  <si>
    <t>Z2E282F4D3</t>
  </si>
  <si>
    <t>NICOLOTTI &amp; C. S.n.c.</t>
  </si>
  <si>
    <t>06380050010</t>
  </si>
  <si>
    <t>121</t>
  </si>
  <si>
    <t>Tumulazione ceneri in data 2/5/2019</t>
  </si>
  <si>
    <t>2019/2771/2</t>
  </si>
  <si>
    <t>CONTRATTO ASSISTENZA E MANUTENZIONE SOFTWARE E SERVIZI WEB ANNO 2019 - ACCONTO</t>
  </si>
  <si>
    <t>2586/C1</t>
  </si>
  <si>
    <t>Fornitura di materiale per recingere porzione di area verde interna all'immobile scuola Materna</t>
  </si>
  <si>
    <t>ZA4282AABD</t>
  </si>
  <si>
    <t>EDILNOL GRU S.r.l.</t>
  </si>
  <si>
    <t>01239820028</t>
  </si>
  <si>
    <t>16879/VB</t>
  </si>
  <si>
    <t>Fornitura carburante per autotrazione per i mezzi e le attrezzature comunali 1-15/5/2019</t>
  </si>
  <si>
    <t>Fornitura carburante per autotrazione per i mezzi e le attrezzature comunali 1-15/5/2019 (Iva)</t>
  </si>
  <si>
    <t>24/05/2019</t>
  </si>
  <si>
    <t>8719166191</t>
  </si>
  <si>
    <t>SPESE POSTALI APRILE 2019</t>
  </si>
  <si>
    <t>0000721/PA</t>
  </si>
  <si>
    <t>SERVIZIO IGIENE URBANA MAGGIO 2019 + CONGUAGLIO GEN/APR</t>
  </si>
  <si>
    <t>18/10/2019</t>
  </si>
  <si>
    <t>31/07/2019</t>
  </si>
  <si>
    <t>2019V9014407</t>
  </si>
  <si>
    <t>RISCALDAMENTO APRILE 2019</t>
  </si>
  <si>
    <t>10/06/2019</t>
  </si>
  <si>
    <t>2019V9014408</t>
  </si>
  <si>
    <t>2019V9014409</t>
  </si>
  <si>
    <t>2019V9014410</t>
  </si>
  <si>
    <t>2019V9014430</t>
  </si>
  <si>
    <t>CN19000252</t>
  </si>
  <si>
    <t>04/06/2019</t>
  </si>
  <si>
    <t>1930022870</t>
  </si>
  <si>
    <t>MANUTENZIONE IMPIANTI ILL.PP. MAGGIO 2019</t>
  </si>
  <si>
    <t>20/07/2019</t>
  </si>
  <si>
    <t>V0/79996</t>
  </si>
  <si>
    <t>ENERGIA ELETTRICA MAGGIO 2019</t>
  </si>
  <si>
    <t>V0/79997</t>
  </si>
  <si>
    <t>ENERGIA ELETTRICA MAGGIO 2019 (Iva)</t>
  </si>
  <si>
    <t>0002121819</t>
  </si>
  <si>
    <t>0002121820</t>
  </si>
  <si>
    <t>143</t>
  </si>
  <si>
    <t>03/06/2019</t>
  </si>
  <si>
    <t>Tumulazione ceneri 30/5/2019</t>
  </si>
  <si>
    <t>07/06/2019</t>
  </si>
  <si>
    <t>94</t>
  </si>
  <si>
    <t>06/06/2019</t>
  </si>
  <si>
    <t>Rinnovo certificati di autenticazione CNS e firma digitale</t>
  </si>
  <si>
    <t>Z1328ABFAA</t>
  </si>
  <si>
    <t>PROGETTO INFORMATICA di A. Scanzio &amp; C. sas</t>
  </si>
  <si>
    <t>01918680024</t>
  </si>
  <si>
    <t>06/07/2019</t>
  </si>
  <si>
    <t>18826/VB</t>
  </si>
  <si>
    <t>Fornitura carburante per autotrazione per i mezzi e le attrezzature comunali 16/5 - 31/5/2019</t>
  </si>
  <si>
    <t>03/07/2019</t>
  </si>
  <si>
    <t>07/07/2019</t>
  </si>
  <si>
    <t>Fornitura carburante per autotrazione per i mezzi e le attrezzature comunali 16/5 - 31/5/2019 (Iva)</t>
  </si>
  <si>
    <t>CN19000337</t>
  </si>
  <si>
    <t>SERVIZIO IGIENE URBANA MAGGIO 2019</t>
  </si>
  <si>
    <t>A2A SPA INCARICATA PER CONTO A.S.R.A.B. S.P.A.</t>
  </si>
  <si>
    <t>389</t>
  </si>
  <si>
    <t>Fornitura pasti presso la mensa scolastica maggio</t>
  </si>
  <si>
    <t>23/09/2019</t>
  </si>
  <si>
    <t>54789</t>
  </si>
  <si>
    <t>SPESE TELEFONICHE MAGGIO 2019</t>
  </si>
  <si>
    <t>13/06/2019</t>
  </si>
  <si>
    <t>92/E</t>
  </si>
  <si>
    <t>Rinnovo noleggio fotocopiatrice multifunzione digitale Konica Minolta Bizhub C224 apr/mag/giu 2019</t>
  </si>
  <si>
    <t>18/06/2019</t>
  </si>
  <si>
    <t>000522/PA</t>
  </si>
  <si>
    <t>Servizio pulizie immobili comunali maggio 2019</t>
  </si>
  <si>
    <t>156</t>
  </si>
  <si>
    <t>17/06/2019</t>
  </si>
  <si>
    <t>Rimozione tabelloni elettorali</t>
  </si>
  <si>
    <t>ZF728C1F56</t>
  </si>
  <si>
    <t>09/2019</t>
  </si>
  <si>
    <t>Intervento di ripristino corpi illuminanti area cortilizia sede Comunale, sistemazione cancello automatico ingresso sede Comunale, riparazione guasto elettrico alloggio piano primo, lato ovest sede Comunale</t>
  </si>
  <si>
    <t>ZCE2892C1C</t>
  </si>
  <si>
    <t>Givonetti Silvio</t>
  </si>
  <si>
    <t>01779920022</t>
  </si>
  <si>
    <t>GVNSLV65H04E379C</t>
  </si>
  <si>
    <t>17/08/2019</t>
  </si>
  <si>
    <t>22/2019/E</t>
  </si>
  <si>
    <t>Servizio di manutenzione anno 2019 impianto ascensore oleodinamico automatico tipo HND e collegamento call-center per relative emergenze presso scuola materna - I semestre</t>
  </si>
  <si>
    <t>Z472598502</t>
  </si>
  <si>
    <t>C.A.M. ASCENSORI SRL</t>
  </si>
  <si>
    <t>02654740022</t>
  </si>
  <si>
    <t>20770/VB</t>
  </si>
  <si>
    <t>15/06/2019</t>
  </si>
  <si>
    <t>Fornitura carburante per autotrazione per i mezzi e le attrezzature comunali 1-15/6/2019</t>
  </si>
  <si>
    <t>21/07/2019</t>
  </si>
  <si>
    <t>8</t>
  </si>
  <si>
    <t>22/06/2019</t>
  </si>
  <si>
    <t>Servizio di decespugliamento aree verdi comunali anno 2019 - acconto</t>
  </si>
  <si>
    <t>Z1F28C56DA</t>
  </si>
  <si>
    <t>22/07/2019</t>
  </si>
  <si>
    <t>0000824/PA</t>
  </si>
  <si>
    <t>21/06/2019</t>
  </si>
  <si>
    <t>SERVIZIO IGIENE URBANA GIUGNO 2019</t>
  </si>
  <si>
    <t>11/11/2019</t>
  </si>
  <si>
    <t>31/08/2019</t>
  </si>
  <si>
    <t>938</t>
  </si>
  <si>
    <t>Fornitura di prodotti fitosanitari per la manutenzione delle aree verdi comunali</t>
  </si>
  <si>
    <t>Z5A28D57F3</t>
  </si>
  <si>
    <t>Perazzone srl</t>
  </si>
  <si>
    <t>00260190020</t>
  </si>
  <si>
    <t>2019V9016218</t>
  </si>
  <si>
    <t>RISCALDAMENTO MAGGIO 2019</t>
  </si>
  <si>
    <t>11/07/2019</t>
  </si>
  <si>
    <t>2019V9017990</t>
  </si>
  <si>
    <t>2019V9017991</t>
  </si>
  <si>
    <t>2019V9017992</t>
  </si>
  <si>
    <t>2019V9018006</t>
  </si>
  <si>
    <t>01/07/2019</t>
  </si>
  <si>
    <t>Calibrazione tachigrafo digitale automezzo scuolabus comunale</t>
  </si>
  <si>
    <t>ZC32892C16</t>
  </si>
  <si>
    <t>ELETTRAUTO BORRI S.N.C. DI BORRI DAVIDE &amp; C.</t>
  </si>
  <si>
    <t>02441040025</t>
  </si>
  <si>
    <t>8719207458</t>
  </si>
  <si>
    <t>SPESE POSTALI MAGGIO 2019</t>
  </si>
  <si>
    <t>30/07/2019</t>
  </si>
  <si>
    <t>3/44</t>
  </si>
  <si>
    <t>COMPARTECIPAZIONE SPESE SOGGIORNI MARINI 2019</t>
  </si>
  <si>
    <t>ITERMAR SRL</t>
  </si>
  <si>
    <t>00260160403</t>
  </si>
  <si>
    <t>FPA 377/19</t>
  </si>
  <si>
    <t>Fornitura abbigliamento per messo-cantoniere comunale</t>
  </si>
  <si>
    <t>ZE9274D92D</t>
  </si>
  <si>
    <t>PASTORELLO &amp; POZZATI s.n.c.</t>
  </si>
  <si>
    <t>00486900020</t>
  </si>
  <si>
    <t>176</t>
  </si>
  <si>
    <t>Tumulazione salma in loculo eseguita nel cimitero in data 25/06/2019</t>
  </si>
  <si>
    <t>02/07/2019</t>
  </si>
  <si>
    <t>754</t>
  </si>
  <si>
    <t>INCARICO ORGANISMO ASSOCIATO DI VALUTAZIONE I SEMESTRE 2019</t>
  </si>
  <si>
    <t>03/09/2019</t>
  </si>
  <si>
    <t>05/07/2019</t>
  </si>
  <si>
    <t>183/AP</t>
  </si>
  <si>
    <t>04/07/2019</t>
  </si>
  <si>
    <t>20/08/2019</t>
  </si>
  <si>
    <t>10/07/2019</t>
  </si>
  <si>
    <t>CN19000415</t>
  </si>
  <si>
    <t>09/07/2019</t>
  </si>
  <si>
    <t>1930027448</t>
  </si>
  <si>
    <t>MANUTENZIONE IMPIANTI ILL.PP. GIUGNO 2019</t>
  </si>
  <si>
    <t>19/08/2019</t>
  </si>
  <si>
    <t>486</t>
  </si>
  <si>
    <t>Fornitura pasti presso la mensa scolastica anno scolastico giugno</t>
  </si>
  <si>
    <t>PA61</t>
  </si>
  <si>
    <t>08/07/2019</t>
  </si>
  <si>
    <t>Servizio di supporto alla gestione dell'imposta sulla pubblicità temporanea e dei diritti sulle pubbliche affissioni aprile/giugno 2019</t>
  </si>
  <si>
    <t>06/09/2019</t>
  </si>
  <si>
    <t>2040/190018007</t>
  </si>
  <si>
    <t>Fornitura carta uso uffici</t>
  </si>
  <si>
    <t>ZB42533D01</t>
  </si>
  <si>
    <t>MYO SPA</t>
  </si>
  <si>
    <t>03222970406</t>
  </si>
  <si>
    <t>05/09/2019</t>
  </si>
  <si>
    <t>2040/190018008</t>
  </si>
  <si>
    <t>Fornitura cancelleria e materiale vario uffici</t>
  </si>
  <si>
    <t>Z73291AAC6</t>
  </si>
  <si>
    <t>58976</t>
  </si>
  <si>
    <t>SPESE TELEFONICHE GIUGNO 2019</t>
  </si>
  <si>
    <t>22685/VB</t>
  </si>
  <si>
    <t>Fornitura carburante per autotrazione per i mezzi e le attrezzature comunali 16/6 - 30/6/2019</t>
  </si>
  <si>
    <t>08/08/2019</t>
  </si>
  <si>
    <t>94926V1/2019</t>
  </si>
  <si>
    <t>SPESE TELEFONICHE GENNAIO/GIUGNO 2019</t>
  </si>
  <si>
    <t>04/08/2019</t>
  </si>
  <si>
    <t>V0/96112</t>
  </si>
  <si>
    <t>ENERGIA ELETTRICA GIUGNO 2019</t>
  </si>
  <si>
    <t>V0/96113</t>
  </si>
  <si>
    <t>ENERGIA ELETTRICA GIUGNO 2019 (Iva)</t>
  </si>
  <si>
    <t>17/07/2019</t>
  </si>
  <si>
    <t>000684/PA</t>
  </si>
  <si>
    <t>Servizio pulizie immobili comunali giugno 2019</t>
  </si>
  <si>
    <t>15/07/2019</t>
  </si>
  <si>
    <t>BPA2019000413</t>
  </si>
  <si>
    <t>BPA2019000372</t>
  </si>
  <si>
    <t>UTENZE SERVIZIO IDRICO (GIARDINO)</t>
  </si>
  <si>
    <t>BPA2019000224</t>
  </si>
  <si>
    <t>BPA2019000223</t>
  </si>
  <si>
    <t>BPA2019000222</t>
  </si>
  <si>
    <t>UTENZE SERVIZIO IDRICO</t>
  </si>
  <si>
    <t>BPA2019000221</t>
  </si>
  <si>
    <t>BPA2019000125</t>
  </si>
  <si>
    <t>UTENZE SERVIZIO IDRICO (IRRIGAZIONE)</t>
  </si>
  <si>
    <t>BPA2019000065</t>
  </si>
  <si>
    <t>UTENZE SERVIZIO IDRICO (SCUOLA INFANZIA)</t>
  </si>
  <si>
    <t>1901071305</t>
  </si>
  <si>
    <t>12/07/2019</t>
  </si>
  <si>
    <t>CREAZIONE RETE STATICA ANPR</t>
  </si>
  <si>
    <t>12/08/2019</t>
  </si>
  <si>
    <t>24630/VB</t>
  </si>
  <si>
    <t>Fornitura carburante per autotrazione per i mezzi e le attrezzature comunali 1-15/7/2019</t>
  </si>
  <si>
    <t>23/07/2019</t>
  </si>
  <si>
    <t>22/08/2019</t>
  </si>
  <si>
    <t>Fornitura carburante per autotrazione per i mezzi e le attrezzature comunali 1-15/7/2019 (Iva)</t>
  </si>
  <si>
    <t>29/07/2019</t>
  </si>
  <si>
    <t>0001060/PA</t>
  </si>
  <si>
    <t>SERVIZIO IGIENE URBANA ANNO 2019 - FORNITURA MATERIALE</t>
  </si>
  <si>
    <t>000053-0C6 PA</t>
  </si>
  <si>
    <t>ENERGIA ELETTRICA DA FOTOVOLTAICO I SEMESTRE 2019</t>
  </si>
  <si>
    <t>Z9B2958EED</t>
  </si>
  <si>
    <t>29/08/2019</t>
  </si>
  <si>
    <t>17</t>
  </si>
  <si>
    <t>25/07/2019</t>
  </si>
  <si>
    <t>Incarico responsabile servizio prevenzione e protezione anno 2019 - acconto</t>
  </si>
  <si>
    <t>Z7F26C17B0</t>
  </si>
  <si>
    <t>Bruson Emanuele</t>
  </si>
  <si>
    <t>01975310028</t>
  </si>
  <si>
    <t>BRSMNL76H03A859I</t>
  </si>
  <si>
    <t>25/08/2019</t>
  </si>
  <si>
    <t>479</t>
  </si>
  <si>
    <t>Bonifica banca dati Imu e Tasi anno 2014</t>
  </si>
  <si>
    <t>Z9327017C9</t>
  </si>
  <si>
    <t>MACPAL SAS DI GALLO ALESSANDRO &amp; C.</t>
  </si>
  <si>
    <t>03151840042</t>
  </si>
  <si>
    <t>2019V9021318</t>
  </si>
  <si>
    <t>RISCALDAMENTO GIUGNO 2019</t>
  </si>
  <si>
    <t>2019V9021319</t>
  </si>
  <si>
    <t>2019V9021320</t>
  </si>
  <si>
    <t>2019V9021321</t>
  </si>
  <si>
    <t>2019V9021341</t>
  </si>
  <si>
    <t>02/08/2019</t>
  </si>
  <si>
    <t>8719243764</t>
  </si>
  <si>
    <t>SPESE POSTALI GIUGNO 2019</t>
  </si>
  <si>
    <t>01/08/2019</t>
  </si>
  <si>
    <t>30/08/2019</t>
  </si>
  <si>
    <t>V0/113423</t>
  </si>
  <si>
    <t>ENERGIA ELETTRICA LUGLIO 2019</t>
  </si>
  <si>
    <t>21/08/2019</t>
  </si>
  <si>
    <t>V0/113424</t>
  </si>
  <si>
    <t>ENERGIA ELETTRICA LUGLIO 2019 (Iva)</t>
  </si>
  <si>
    <t>26/08/2019</t>
  </si>
  <si>
    <t>CN19000493</t>
  </si>
  <si>
    <t>SERVIZIO IGIENE URBANA LUGLIO 2019</t>
  </si>
  <si>
    <t>09/08/2019</t>
  </si>
  <si>
    <t>1930034145</t>
  </si>
  <si>
    <t>MANUTENZIONE IMPIANTI ILL.PP. LUGLIO 2019</t>
  </si>
  <si>
    <t>05/08/2019</t>
  </si>
  <si>
    <t>19/09/2019</t>
  </si>
  <si>
    <t>0001103/PA</t>
  </si>
  <si>
    <t>30/12/2019</t>
  </si>
  <si>
    <t>0002135221</t>
  </si>
  <si>
    <t>Fornitura registro appunti sedute Consiglio e Giunta</t>
  </si>
  <si>
    <t>Z122957E97</t>
  </si>
  <si>
    <t>000773/PA</t>
  </si>
  <si>
    <t>Servizio pulizie immobili comunali luglio 2019</t>
  </si>
  <si>
    <t>13/08/2019</t>
  </si>
  <si>
    <t>63024</t>
  </si>
  <si>
    <t>07/08/2019</t>
  </si>
  <si>
    <t>SPESE TELEFONICHE LUGLIO 2019</t>
  </si>
  <si>
    <t>26584/VB</t>
  </si>
  <si>
    <t>Fornitura carburante per autotrazione per i mezzi e le attrezzature comunali 16-31/7/2019</t>
  </si>
  <si>
    <t>04/09/2019</t>
  </si>
  <si>
    <t>Fornitura carburante per autotrazione per i mezzi e le attrezzature comunali 16-31/7/2019 (Iva)</t>
  </si>
  <si>
    <t>0001112/PA</t>
  </si>
  <si>
    <t>SERVIZIO IGIENE URBANA AGOSTO 2019</t>
  </si>
  <si>
    <t>31/10/2019</t>
  </si>
  <si>
    <t>0001220/PA</t>
  </si>
  <si>
    <t>SERVIZIO IGIENE URBANA ANNO 2019 GESTIONE ECOCENTRI CONSORTILI - ACCONTO</t>
  </si>
  <si>
    <t>8719270541</t>
  </si>
  <si>
    <t>SPESE POSTALI LUGLIO 2019</t>
  </si>
  <si>
    <t>2019V9024918</t>
  </si>
  <si>
    <t>27/08/2019</t>
  </si>
  <si>
    <t>RISCALDAMENTO LUGLIO 2019</t>
  </si>
  <si>
    <t>16/09/2019</t>
  </si>
  <si>
    <t>2019V9024919</t>
  </si>
  <si>
    <t>2019V9024920</t>
  </si>
  <si>
    <t>2019V9024921</t>
  </si>
  <si>
    <t>2019V9024941</t>
  </si>
  <si>
    <t>1930038808</t>
  </si>
  <si>
    <t>MANUTENZIONE IMPIANTI ILL.PP. AGOSTO 2019</t>
  </si>
  <si>
    <t>20/10/2019</t>
  </si>
  <si>
    <t>V0/131402</t>
  </si>
  <si>
    <t>01/09/2019</t>
  </si>
  <si>
    <t>ENERGIA ELETTRICA AGOSTO 2019</t>
  </si>
  <si>
    <t>25/09/2019</t>
  </si>
  <si>
    <t>V0/131403</t>
  </si>
  <si>
    <t>ENERGIA ELETTRICA AGOSTO 2019 (Iva)</t>
  </si>
  <si>
    <t>CN19000571</t>
  </si>
  <si>
    <t>3/57</t>
  </si>
  <si>
    <t>27/09/2019</t>
  </si>
  <si>
    <t>142PA</t>
  </si>
  <si>
    <t>Incarico assolvimento obblighi previsti dal Regolamento UE n.2016/679 per anni 2</t>
  </si>
  <si>
    <t>V3-17890</t>
  </si>
  <si>
    <t>Fornitura di tappeto per scuola Materna</t>
  </si>
  <si>
    <t>ZB92978B0D</t>
  </si>
  <si>
    <t>BORGIONE CENTRO DIDATTICO</t>
  </si>
  <si>
    <t>02027040019</t>
  </si>
  <si>
    <t>06/10/2019</t>
  </si>
  <si>
    <t>11/09/2019</t>
  </si>
  <si>
    <t>67240</t>
  </si>
  <si>
    <t>07/09/2019</t>
  </si>
  <si>
    <t>SPESE TELEFONICHE AGOSTO 2019</t>
  </si>
  <si>
    <t>10/09/2019</t>
  </si>
  <si>
    <t>13/09/2019</t>
  </si>
  <si>
    <t>000871/PA</t>
  </si>
  <si>
    <t>Servizio pulizie immobili comunali agosto 2019</t>
  </si>
  <si>
    <t>321 IE</t>
  </si>
  <si>
    <t>Lavori di riparazione e tagliando automezzo scuolabus comunale</t>
  </si>
  <si>
    <t>Z712978A46</t>
  </si>
  <si>
    <t>12/09/2019</t>
  </si>
  <si>
    <t>TUTTO DIESEL DI CANTONO &amp; C. SNC</t>
  </si>
  <si>
    <t>00448640029</t>
  </si>
  <si>
    <t>80/PA</t>
  </si>
  <si>
    <t>Fornitura materiale igienico sanitario vario scuole dell'infanzia e primaria di Borriana</t>
  </si>
  <si>
    <t>ZBF294890A</t>
  </si>
  <si>
    <t>ETA SERVICE S.R.L.</t>
  </si>
  <si>
    <t>01760620029</t>
  </si>
  <si>
    <t>12/11/2019</t>
  </si>
  <si>
    <t>18/09/2019</t>
  </si>
  <si>
    <t>128/E</t>
  </si>
  <si>
    <t>Noleggio fotocopiatrice multifunzione digitale Konica Minolta Bizhub C224 lug/ago/set</t>
  </si>
  <si>
    <t>20/09/2019</t>
  </si>
  <si>
    <t>253/2019</t>
  </si>
  <si>
    <t>Fornitura di dispositivo di sicurezza per messo cantoniere comunale</t>
  </si>
  <si>
    <t>Z4E29CAA83</t>
  </si>
  <si>
    <t>Tekno srl</t>
  </si>
  <si>
    <t>03185590969</t>
  </si>
  <si>
    <t>19/10/2019</t>
  </si>
  <si>
    <t>32214/VB</t>
  </si>
  <si>
    <t>15/09/2019</t>
  </si>
  <si>
    <t>Fornitura carburante per autotrazione per i mezzi e le attrezzature comunali 1/9 - 15/9/2019</t>
  </si>
  <si>
    <t>0001363/PA</t>
  </si>
  <si>
    <t>SERVIZIO IGIENE URBANA - GESTIONE DISCARICA MASSERANO ACCONTO 2019</t>
  </si>
  <si>
    <t>24/09/2019</t>
  </si>
  <si>
    <t>30/11/2019</t>
  </si>
  <si>
    <t>8719296330</t>
  </si>
  <si>
    <t>SPESE POSTALI AGOSTO 2019</t>
  </si>
  <si>
    <t>30/10/2019</t>
  </si>
  <si>
    <t>213</t>
  </si>
  <si>
    <t>Liquidazione d'urgenza per la riparazione di pozzetto sfondato lungo la strada comunale via Elvo</t>
  </si>
  <si>
    <t>Z5F29F49D0</t>
  </si>
  <si>
    <t>02/10/2019</t>
  </si>
  <si>
    <t>2019V9028558</t>
  </si>
  <si>
    <t>RISCALDAMENTO AGOSTO 2019</t>
  </si>
  <si>
    <t>17/10/2019</t>
  </si>
  <si>
    <t>2019V9028559</t>
  </si>
  <si>
    <t>2019V9028560</t>
  </si>
  <si>
    <t>2019V9028561</t>
  </si>
  <si>
    <t>2019V9028581</t>
  </si>
  <si>
    <t>PA95</t>
  </si>
  <si>
    <t>Servizio di supporto alla gestione dell'imposta sulla pubblicità temporanea e dei diritti sulle pubbliche affissioni lug/ago/set 2019</t>
  </si>
  <si>
    <t>01/12/2019</t>
  </si>
  <si>
    <t>04/10/2019</t>
  </si>
  <si>
    <t>1930045171</t>
  </si>
  <si>
    <t>MANUTENZIONE IMPIANTI ILL.PP. SETTEMBRE 2019</t>
  </si>
  <si>
    <t>03/10/2019</t>
  </si>
  <si>
    <t>19/11/2019</t>
  </si>
  <si>
    <t>V0/150386</t>
  </si>
  <si>
    <t>01/10/2019</t>
  </si>
  <si>
    <t>ENERGIA ELETTRICA SETTEMBRE 2019</t>
  </si>
  <si>
    <t>23/10/2019</t>
  </si>
  <si>
    <t>21/10/2019</t>
  </si>
  <si>
    <t>2549</t>
  </si>
  <si>
    <t>Servizio di verifica estintori e idranti presenti negli immobili comunali anno 2019</t>
  </si>
  <si>
    <t>34172/VB</t>
  </si>
  <si>
    <t>Fornitura carburante per autotrazione per i mezzi e le attrezzature comunali 16-30/9/2019</t>
  </si>
  <si>
    <t>03/11/2019</t>
  </si>
  <si>
    <t>Fornitura carburante per autotrazione per i mezzi e le attrezzature comunali 16-30/9/2019 (Iva)</t>
  </si>
  <si>
    <t>V0/150387</t>
  </si>
  <si>
    <t>ENERGIA ELETTRICA SETTEMBRE 2019 (Iva)</t>
  </si>
  <si>
    <t>16/10/2019</t>
  </si>
  <si>
    <t>739</t>
  </si>
  <si>
    <t>Fornitura pasti presso la mensa scolastica settembre</t>
  </si>
  <si>
    <t>Z952950601</t>
  </si>
  <si>
    <t>15/10/2019</t>
  </si>
  <si>
    <t>RISTORO BIELLESE DI CUDA GERARDO &amp; C. SNC</t>
  </si>
  <si>
    <t>23/12/2019</t>
  </si>
  <si>
    <t>000955/PA</t>
  </si>
  <si>
    <t>Servizio pulizie immobili comunali settembre 2019</t>
  </si>
  <si>
    <t>71646</t>
  </si>
  <si>
    <t>07/10/2019</t>
  </si>
  <si>
    <t>SPESE TELEFONICHE SETTEMBRE 2019</t>
  </si>
  <si>
    <t>CN19000650</t>
  </si>
  <si>
    <t>SERVIZIO IGIENE URBANA SETTEMBRE 2019</t>
  </si>
  <si>
    <t>20</t>
  </si>
  <si>
    <t>Servizio di decespugliamento aree verdi comunali anno 2019 - saldo</t>
  </si>
  <si>
    <t>18/11/2019</t>
  </si>
  <si>
    <t>52/2019/E</t>
  </si>
  <si>
    <t>Servizio di manutenzione anno 2019 impianto ascensore oleodinamico automatico tipo HND e collegamento call-center per relative emergenze presso scuola materna</t>
  </si>
  <si>
    <t>28</t>
  </si>
  <si>
    <t>FORNITURA GRATUITA LIBRI ALUNNI SCUOLA PRIMARIA A.S. 2019/2020</t>
  </si>
  <si>
    <t>CARTOLIBRI PIEMONTE DI GRAZIANO FORGIARINI</t>
  </si>
  <si>
    <t>00089190029</t>
  </si>
  <si>
    <t>14/11/2019</t>
  </si>
  <si>
    <t>FATTPA 6_19</t>
  </si>
  <si>
    <t>NEVENZI MARISA</t>
  </si>
  <si>
    <t>02492340027</t>
  </si>
  <si>
    <t>NVNMRS80C46A859F</t>
  </si>
  <si>
    <t>694</t>
  </si>
  <si>
    <t>Supporto ufficio tributi (chiarimenti su accertamenti Imu/Tasi 2014) - 11h</t>
  </si>
  <si>
    <t>Z2029502E7</t>
  </si>
  <si>
    <t>216/3</t>
  </si>
  <si>
    <t>Verifica periodica biennale impianto elevatore scuola Materna</t>
  </si>
  <si>
    <t>Z732892C18</t>
  </si>
  <si>
    <t>Icepi</t>
  </si>
  <si>
    <t>01055750333</t>
  </si>
  <si>
    <t>36174/VB</t>
  </si>
  <si>
    <t>Fornitura carburante per autotrazione per i mezzi e le attrezzature comunali 1-15/10/2019</t>
  </si>
  <si>
    <t>20/11/2019</t>
  </si>
  <si>
    <t>Fornitura carburante per autotrazione per i mezzi e le attrezzature comunali 1-15/10/2019 (Iva)</t>
  </si>
  <si>
    <t>FATTPA 26_19</t>
  </si>
  <si>
    <t>L'INCONTRO di MORES DANIELA &amp; C. SAS</t>
  </si>
  <si>
    <t>01441620026</t>
  </si>
  <si>
    <t>16/11/2019</t>
  </si>
  <si>
    <t>28/10/2019</t>
  </si>
  <si>
    <t>0001616/PA</t>
  </si>
  <si>
    <t>88</t>
  </si>
  <si>
    <t>24/10/2019</t>
  </si>
  <si>
    <t>Lavori di potatura cipressi posti lungo il perimetro esterno dell'area cimiteriale</t>
  </si>
  <si>
    <t>ZF12A244C0</t>
  </si>
  <si>
    <t>IL GIARDINIERE di Rota Pietro</t>
  </si>
  <si>
    <t>01440390027</t>
  </si>
  <si>
    <t>RTOPTR60E01A182R</t>
  </si>
  <si>
    <t>24/11/2019</t>
  </si>
  <si>
    <t>36/PA</t>
  </si>
  <si>
    <t>25/10/2019</t>
  </si>
  <si>
    <t>LIBRERIA DE ALESSI S.R.L.</t>
  </si>
  <si>
    <t>02092970025</t>
  </si>
  <si>
    <t>04/11/2019</t>
  </si>
  <si>
    <t>V0/169866</t>
  </si>
  <si>
    <t>02/11/2019</t>
  </si>
  <si>
    <t>ENERGIA ELETTRICA OTTOBRE 2019</t>
  </si>
  <si>
    <t>25/11/2019</t>
  </si>
  <si>
    <t>22/11/2019</t>
  </si>
  <si>
    <t>V0/169867</t>
  </si>
  <si>
    <t>ENERGIA ELETTRICA OTTOBRE 2019 (Iva)</t>
  </si>
  <si>
    <t>2019V9032165</t>
  </si>
  <si>
    <t>29/10/2019</t>
  </si>
  <si>
    <t>13/11/2019</t>
  </si>
  <si>
    <t>RISCALDAMENTO ANNO 2019</t>
  </si>
  <si>
    <t>15/11/2019</t>
  </si>
  <si>
    <t>2019V9032166</t>
  </si>
  <si>
    <t>2019V9032167</t>
  </si>
  <si>
    <t>2019V9032168</t>
  </si>
  <si>
    <t>2019V9032188</t>
  </si>
  <si>
    <t>06/11/2019</t>
  </si>
  <si>
    <t>1930050034</t>
  </si>
  <si>
    <t>MANUTENZIONE IMPIANTI ILL.PP. OTTOBRE 2019</t>
  </si>
  <si>
    <t>20/12/2019</t>
  </si>
  <si>
    <t>876</t>
  </si>
  <si>
    <t>Fornitura dischi ssd per pc uffici comunali</t>
  </si>
  <si>
    <t>ZB329F073B</t>
  </si>
  <si>
    <t>SESTANTE2012 SOC. COOP.</t>
  </si>
  <si>
    <t>02570350021</t>
  </si>
  <si>
    <t>05/01/2020</t>
  </si>
  <si>
    <t>000187FS</t>
  </si>
  <si>
    <t>05/11/2019</t>
  </si>
  <si>
    <t>Servizio  di manutenzione montaferetri area cimiteriale anno 2019</t>
  </si>
  <si>
    <t>Z4F271A432</t>
  </si>
  <si>
    <t>DAMA ASCENSORI</t>
  </si>
  <si>
    <t>00104960026</t>
  </si>
  <si>
    <t>DMAGNN48H23A859R</t>
  </si>
  <si>
    <t>CN19000731</t>
  </si>
  <si>
    <t>SERVIZIO IGIENE URBANA OTTOBRE 2019</t>
  </si>
  <si>
    <t>31/12/2019</t>
  </si>
  <si>
    <t>0002145889</t>
  </si>
  <si>
    <t>Fornitura fogli stato civile anno 2019</t>
  </si>
  <si>
    <t>ZDB291AC55</t>
  </si>
  <si>
    <t>27/11/2019</t>
  </si>
  <si>
    <t>76060</t>
  </si>
  <si>
    <t>07/11/2019</t>
  </si>
  <si>
    <t>SPESE TELEFONICHE OTTOBRE 2019</t>
  </si>
  <si>
    <t>001078/PA</t>
  </si>
  <si>
    <t>Servizio pulizie immobili comunali ottobre 2019</t>
  </si>
  <si>
    <t>75/001</t>
  </si>
  <si>
    <t>21/11/2019</t>
  </si>
  <si>
    <t>INTERVENTO DI RIQUALIFICAZIONE ENERGETICA DELLA SCUOLA PRIMARIA "PIER GIORGIO FRASSATI" - ANTICIPO 20%</t>
  </si>
  <si>
    <t>7839974735</t>
  </si>
  <si>
    <t>CO.GEN.T.A. SRL</t>
  </si>
  <si>
    <t>09296820013</t>
  </si>
  <si>
    <t>13/12/2019</t>
  </si>
  <si>
    <t>06/12/2019</t>
  </si>
  <si>
    <t>81</t>
  </si>
  <si>
    <t>Progettazione def. ed esec., coordinam. sicurezza in fase di prog. lavori di "Manutenzione idraulica del torrente Elvo"</t>
  </si>
  <si>
    <t>Z5F22CFFA5</t>
  </si>
  <si>
    <t>22/12/2019</t>
  </si>
  <si>
    <t>40226/VB</t>
  </si>
  <si>
    <t>Fornitura carburante per autotrazione per i mezzi e le attrezzature comunali 1-15/11/2019</t>
  </si>
  <si>
    <t>Fornitura carburante per autotrazione per i mezzi e le attrezzature comunali 1-15/11/2019 (Iva)</t>
  </si>
  <si>
    <t>29/11/2019</t>
  </si>
  <si>
    <t>8719344062</t>
  </si>
  <si>
    <t>28/11/2019</t>
  </si>
  <si>
    <t>SPESE POSTALI OTTOBRE 2019</t>
  </si>
  <si>
    <t>PROGETTAZIONE LAVORI DI EFFICIENTAMENTO ENERGETICO DELL'EDIFICIO COMUNALE SCUOLA MATERNA - acconto</t>
  </si>
  <si>
    <t>8048080DB4</t>
  </si>
  <si>
    <t>27/01/2020</t>
  </si>
  <si>
    <t>02/12/2019</t>
  </si>
  <si>
    <t>0001719/PA</t>
  </si>
  <si>
    <t>2019V9036685</t>
  </si>
  <si>
    <t>26/11/2019</t>
  </si>
  <si>
    <t>RISCALDAMENTO OTTOBRE 2019</t>
  </si>
  <si>
    <t>16/12/2019</t>
  </si>
  <si>
    <t>2019V9036671</t>
  </si>
  <si>
    <t>2019V9036670</t>
  </si>
  <si>
    <t>2019V9036668</t>
  </si>
  <si>
    <t>2019V9036669</t>
  </si>
  <si>
    <t>04/12/2019</t>
  </si>
  <si>
    <t>304/AP</t>
  </si>
  <si>
    <t>Sorveglianza sanitaria anno 2019</t>
  </si>
  <si>
    <t>03/12/2019</t>
  </si>
  <si>
    <t>20/01/2020</t>
  </si>
  <si>
    <t>HPA1900030</t>
  </si>
  <si>
    <t>Lavori di riparazione automezzo comunale Piaggio Porter</t>
  </si>
  <si>
    <t>Z6F2AD993C</t>
  </si>
  <si>
    <t>BONINO Gianni &amp; Figlio S.n.c.</t>
  </si>
  <si>
    <t>01770800025</t>
  </si>
  <si>
    <t>29/12/2019</t>
  </si>
  <si>
    <t>V0/188506</t>
  </si>
  <si>
    <t>ENERGIA ELETTRICA NOVEMBRE 2019</t>
  </si>
  <si>
    <t>V0/188507</t>
  </si>
  <si>
    <t>ENERGIA ELETTRICA NOVEMBRE 2019 (Iva)</t>
  </si>
  <si>
    <t>09/12/2019</t>
  </si>
  <si>
    <t>53/PA</t>
  </si>
  <si>
    <t>05/12/2019</t>
  </si>
  <si>
    <t>LIBRERIA VITTORIO GIOVANNACCI</t>
  </si>
  <si>
    <t>01242690020</t>
  </si>
  <si>
    <t>42285/VB</t>
  </si>
  <si>
    <t>Fornitura carburante per autotrazione per i mezzi e le attrezzature comunali 16-30/11/2019</t>
  </si>
  <si>
    <t>04/01/2020</t>
  </si>
  <si>
    <t>11/12/2019</t>
  </si>
  <si>
    <t>10/12/2019</t>
  </si>
  <si>
    <t>80896</t>
  </si>
  <si>
    <t>07/12/2019</t>
  </si>
  <si>
    <t>SPESE TELEFONICHE NOVEMBRE 2019</t>
  </si>
  <si>
    <t>187/E</t>
  </si>
  <si>
    <t>Noleggio fotocopiatrice multifunzione digitale Konica Minolta Bizhub C224 ott/dic</t>
  </si>
  <si>
    <t>31/01/2020</t>
  </si>
  <si>
    <t>B2F.005363</t>
  </si>
  <si>
    <t>Fornitura di una sedia per ufficio tecnico</t>
  </si>
  <si>
    <t>Z0D2AF4BA4</t>
  </si>
  <si>
    <t>UFFICIO PIU' SRL 2 - CONC. BUFFETTI</t>
  </si>
  <si>
    <t>01800000026</t>
  </si>
  <si>
    <t>001178/PA</t>
  </si>
  <si>
    <t>Servizio pulizie immobili comunali novembre 2019</t>
  </si>
  <si>
    <t>Servizio pulizia post cantiere scuola dell'infanzia</t>
  </si>
  <si>
    <t>Z472AF39F0</t>
  </si>
  <si>
    <t>19/12/2019</t>
  </si>
  <si>
    <t>Tumulazioni salme in loculi e urna cineraria</t>
  </si>
  <si>
    <t>17/12/2019</t>
  </si>
  <si>
    <t>Liquidazione d'urgenza riparazione di alcune finestre del micro nido presso immobile scuola Materna</t>
  </si>
  <si>
    <t>Z9E2B5B7C0</t>
  </si>
  <si>
    <t>Diemme Serramenti di De Agostini Marco</t>
  </si>
  <si>
    <t>01427650021</t>
  </si>
  <si>
    <t>DGSMRC61M23L750U</t>
  </si>
  <si>
    <t>4/PA</t>
  </si>
  <si>
    <t>Liquidazione d'urgenza pulizia grondaie e rifacimento faldale antenna immobile Comunale sito in Piazza Mazzini n.16</t>
  </si>
  <si>
    <t>ZD12B5B7C5</t>
  </si>
  <si>
    <t>18/12/2019</t>
  </si>
  <si>
    <t>GAIO GLAUCO</t>
  </si>
  <si>
    <t>01739160024</t>
  </si>
  <si>
    <t>GAIGLC60A27L219P</t>
  </si>
  <si>
    <t>12/01/2020</t>
  </si>
  <si>
    <t>8719357509</t>
  </si>
  <si>
    <t>SPESE POSTALI NOVEMBRE 2019</t>
  </si>
  <si>
    <t>24/12/2019</t>
  </si>
  <si>
    <t>30/01/2020</t>
  </si>
  <si>
    <t>F2019000021A</t>
  </si>
  <si>
    <t>Rinnovo patenti cat. CQC per autisti scuolabus</t>
  </si>
  <si>
    <t>ZB62A2E169</t>
  </si>
  <si>
    <t>Autoscuola Vigliano snc di Ceratti Giorgio &amp; C.</t>
  </si>
  <si>
    <t>01845790029</t>
  </si>
  <si>
    <t>2958E</t>
  </si>
  <si>
    <t>PARTECIPAZIONE A POMERIGGI DI STUDIO 2019</t>
  </si>
  <si>
    <t>ZE527F6C27</t>
  </si>
  <si>
    <t>A.N.U.S.C.A. s.r.l.</t>
  </si>
  <si>
    <t>01897431209</t>
  </si>
  <si>
    <t>TOTALI FATTURE:</t>
  </si>
  <si>
    <t>IND. TEMPESTIVITA' FATTURE:</t>
  </si>
  <si>
    <t>Tempestività dei Pagamenti - Elenco Mandati senza Fatture - Periodo 01/01/2019 - 31/12/2019</t>
  </si>
  <si>
    <t>ECONOMO COMUNALE</t>
  </si>
  <si>
    <t>Servizio economato IV trimestre 2018</t>
  </si>
  <si>
    <t>PRO LOCO BORRIANA</t>
  </si>
  <si>
    <t>Contributo</t>
  </si>
  <si>
    <t>ASSOCIAZIONE NAZIONALE ALPINI- Gruppo BORRIANA</t>
  </si>
  <si>
    <t>Associazione di volontariato "El chinchè"</t>
  </si>
  <si>
    <t>BANDA MUSICALE SANDIGLIANO</t>
  </si>
  <si>
    <t>REGIONE PIEMONTE - C/ IRAP</t>
  </si>
  <si>
    <t>IRAP DICEMBRE</t>
  </si>
  <si>
    <t>GUERRIERO FRANCESCA</t>
  </si>
  <si>
    <t>INDENNITA' GENNAIO</t>
  </si>
  <si>
    <t>BIVERBANCA SPA</t>
  </si>
  <si>
    <t>SPESE SERVIZIO TESORERIA</t>
  </si>
  <si>
    <t>COMPENSO SERVIZIO TESORERIA ANNO 2018</t>
  </si>
  <si>
    <t>Z8A204E20A</t>
  </si>
  <si>
    <t>SPESE POSTALI NOVEMBRE/DICEMBRE 2018</t>
  </si>
  <si>
    <t>PROVINCIA DI BIELLA</t>
  </si>
  <si>
    <t>ATTIVITA' DI RECUPERO FAUNA SELVATICA RINVENUTA MORTA SULLE STRADE - QUOTA RIMBORSO SPESE ANNO 2018</t>
  </si>
  <si>
    <t>COMUNE DI BIELLA</t>
  </si>
  <si>
    <t>CONTRIBUTO ATTIVITA' DI PROTEZIONE CIVILE COM/3 DI BIELLA ANNO 2019</t>
  </si>
  <si>
    <t>COMUNI IN CONVENZIONE ATTIVITA' DI PROTEZIONE CIVILE INCENTIVI PERSONALE SERVIZIO P.C. ANNO 2019</t>
  </si>
  <si>
    <t>I.R.I.S. - BIELLA</t>
  </si>
  <si>
    <t>QUOTA SERVIZI SOCIO ASSISTENZIALI ANNO 2018 - III TRIMESTRALITA'</t>
  </si>
  <si>
    <t>ISTITUTO COMPRENSIVO GAGLIANICO</t>
  </si>
  <si>
    <t>CONTRIBUTI PER PROGETTI MIGLIORAMENTO OFFERTA FORMATIVA A.S. 2017/2018</t>
  </si>
  <si>
    <t>18/02/2019</t>
  </si>
  <si>
    <t>IRAP GENNAIO</t>
  </si>
  <si>
    <t>INDENNITA' FEBBRAIO</t>
  </si>
  <si>
    <t>QUOTA ASSOCIATIVA ANNO 2019</t>
  </si>
  <si>
    <t>SPESE CONTO CORRENTE POSTALE GENNAIO</t>
  </si>
  <si>
    <t>AGENZIA DELLE ENTRATE-RISCOSSIONE (per ANCI - ASSOCIAZ. NAZ. COMUNI ITALIANI)</t>
  </si>
  <si>
    <t>IRAP FEBBRAIO</t>
  </si>
  <si>
    <t>INDENNITA' MARZO</t>
  </si>
  <si>
    <t>QUOTA SERVIZI SOCIO ASSISTENZIALI ANNO 2018 - SALDO</t>
  </si>
  <si>
    <t>Servizio economato relativo al I trimestre 2019</t>
  </si>
  <si>
    <t>QUOTA GESTIONE CANILE ANNO 2018</t>
  </si>
  <si>
    <t>CO.S.R.A.B.</t>
  </si>
  <si>
    <t>CONTRIBUTO FUNZIONAMENTO CONSORZIO OBBLIGATORIO II SEMESTRE 2018</t>
  </si>
  <si>
    <t>ATTIVITA' DI RECUPERO FAUNA SELVATICA RINVENUTA MORTA SULLE STRADE - QUOTA RIMBORSO SPESE ANNO 2019</t>
  </si>
  <si>
    <t>REGIONE PIEMONTE</t>
  </si>
  <si>
    <t>VERSAMENTO PER L'ATTUAZIONE DI INTERVENTI DI LOTTA ALLE ZANZARE L.R.75/95 - ANNO 2018</t>
  </si>
  <si>
    <t>QUOTA CONVENZIONE GESTIONE AGGREGATA APPALTI PUBBLICI ANNO 2019</t>
  </si>
  <si>
    <t>UNIONE MONTANA DEI COMUNI DEL BIELLESE ORIENTALE</t>
  </si>
  <si>
    <t>SALDO SUAP ANNO 2018 - COMUNE DI BORRIANA</t>
  </si>
  <si>
    <t>QUOTA SERVIZI SOCIO ASSISTENZIALI ANNO 2019 - I E II TRIMESTRALITA'</t>
  </si>
  <si>
    <t>IRAP MARZO</t>
  </si>
  <si>
    <t>AGENZIA DELLE ENTRATE</t>
  </si>
  <si>
    <t>IVA A DEBITO 2018 - saldo</t>
  </si>
  <si>
    <t>18/04/2019</t>
  </si>
  <si>
    <t>INDENNITA' APRILE</t>
  </si>
  <si>
    <t>IVA A DEBITO I TRIMESTRE 2019</t>
  </si>
  <si>
    <t>IRAP APRILE</t>
  </si>
  <si>
    <t>SPESE CONTO CORRENTE POSTALE FEBBRAIO/MARZO</t>
  </si>
  <si>
    <t>INDENNITA' MAGGIO</t>
  </si>
  <si>
    <t>Cis srl (Broker)</t>
  </si>
  <si>
    <t>PREMIO POLIZZA RCA SCUOLABUS</t>
  </si>
  <si>
    <t>Z3D28A9414</t>
  </si>
  <si>
    <t>PREMIO POLIZZA RCA APE (202,00) - PUNTO (173,00) - PORTER (326,00)</t>
  </si>
  <si>
    <t>Tefa ruolo ordinario/principale Tassa Rifiuti (T.A.R.I.) anno d'imposta 2018</t>
  </si>
  <si>
    <t>RIMBORSO SPESE NOTIFICA PROT. PM 1580</t>
  </si>
  <si>
    <t>Bonollo Emanuele</t>
  </si>
  <si>
    <t>Competenze ai componenti del seggio istituito in occasione delle elezioni europee, regionali e comunali del 26 maggio 2019</t>
  </si>
  <si>
    <t>COMUNIAN ENRICO</t>
  </si>
  <si>
    <t>MILANI DAVIDE</t>
  </si>
  <si>
    <t>CONSOR. BONIFICA BARAGGIA V.SE</t>
  </si>
  <si>
    <t>INDENNITA' GIUGNO</t>
  </si>
  <si>
    <t>PREMIO POLIZZA RCT/O</t>
  </si>
  <si>
    <t>ZAA28C0B90</t>
  </si>
  <si>
    <t>PREMIO POLIZZA RC PATRIMONIALE</t>
  </si>
  <si>
    <t>PREMIO POLIZZA INFORTUNI</t>
  </si>
  <si>
    <t>PREMIO POLIZZA ALL RISKS</t>
  </si>
  <si>
    <t>QUOTA FISSA SUAP ANNO 2019 - COMUNE DI BORRIANA</t>
  </si>
  <si>
    <t>PREMIO REGOLAZIONE POLIZZA RC PATRIMONIALE</t>
  </si>
  <si>
    <t>IRAP MAGGIO</t>
  </si>
  <si>
    <t>SPESE CONTO CORRENTE POSTALE APRILE</t>
  </si>
  <si>
    <t>SPESE CONTO CORRENTE POSTALE MAGGIO 2019</t>
  </si>
  <si>
    <t>QUOTA CAPITALE MUTUO I SEMESTRE 2019</t>
  </si>
  <si>
    <t>QUOTA INTERESSI MUTUO I SEMESTRE 2019</t>
  </si>
  <si>
    <t>CASSA DD.PP. ROMA</t>
  </si>
  <si>
    <t>QUOTA CAPITALE MUTUI I SEMESTRE 2019</t>
  </si>
  <si>
    <t>QUOTA INTERESSI MUTUI I SEMESTRE 2019</t>
  </si>
  <si>
    <t>Servizio economato relativo al II trimestre 2019</t>
  </si>
  <si>
    <t>IRAP GIUGNO</t>
  </si>
  <si>
    <t>COMUNE DI SANDIGLIANO</t>
  </si>
  <si>
    <t>FORNITURA GRATUITA LIBRI TESTO A.S. 2018/2019</t>
  </si>
  <si>
    <t>RASOLO PIER ANTONIO</t>
  </si>
  <si>
    <t>Lavoro straordinario prestato dal personale nel periodo dall'1/4/2019 al 31/5/2019 per adempimenti concernenti elezioni europee, regionali e comunali del 26 maggio 2019</t>
  </si>
  <si>
    <t>BENEDETTO Gianluca</t>
  </si>
  <si>
    <t>RUP LAVORI DI MANUTENZIONE STRAORDINARIA FINALIZZATI ALLA MESSA IN SICUREZZA DI TRATTO DI STRADA COMUNALE</t>
  </si>
  <si>
    <t>SAPELLANI MAURO</t>
  </si>
  <si>
    <t>INDENNITA' LUGLIO</t>
  </si>
  <si>
    <t>INDENNITA' FINE MANDATO 2014/2019</t>
  </si>
  <si>
    <t>INDENNITA' AGOSTO</t>
  </si>
  <si>
    <t>IVA A DEBITO II TRIMESTRE 2019</t>
  </si>
  <si>
    <t>IRAP LUGLIO</t>
  </si>
  <si>
    <t>IRAP INDENNITA' RUP LAVORI MESSA SICUREZZA TRATTO STRADA COMUNALE</t>
  </si>
  <si>
    <t>IRAP LUGLIO (INDENNITA' FINE MANDATO 2014/2019)</t>
  </si>
  <si>
    <t>Irap lavoro straordinario elezioni europee, regionali e comunali (quota comunali)</t>
  </si>
  <si>
    <t>INPS BIELLA</t>
  </si>
  <si>
    <t>CPDEL ENTE INDENNITA' RUP LAVORI MESSA SICUREZZA TRATTO STRADA COMUNALE</t>
  </si>
  <si>
    <t>Cpdel ente lavoro straordinario elezioni europee, regionali e comunali 26/5/2019 (quota comunali)</t>
  </si>
  <si>
    <t>QUOTA PTB ANNO 2019</t>
  </si>
  <si>
    <t>Comune di Borrello</t>
  </si>
  <si>
    <t>RESTITUZIONE TARI 2018 ERRONEAMENTE VERSATA</t>
  </si>
  <si>
    <t>02/09/2019</t>
  </si>
  <si>
    <t>Massaro Sabrina</t>
  </si>
  <si>
    <t>Compartecipazione spese per centri estivi 2019</t>
  </si>
  <si>
    <t>Echerle Barbara</t>
  </si>
  <si>
    <t>Rovetto Alessandra</t>
  </si>
  <si>
    <t>CAMPAGNOLO CRISTIANO</t>
  </si>
  <si>
    <t>SPESE CONTO CORRENTE POSTALE GIUGNO/LUGLIO 2019</t>
  </si>
  <si>
    <t>IRAP AGOSTO</t>
  </si>
  <si>
    <t>RUP DA 2010 SALDO</t>
  </si>
  <si>
    <t>INDENNITA' SETTEMBRE</t>
  </si>
  <si>
    <t>MA.VA SNC</t>
  </si>
  <si>
    <t>ACCORDO DI PROGRAMMA TRA IL COMUNE DI BORRIANA E LA SOCIETA' MA.VA. SNC DI VALLE MOSSO (CONCESSIONARIA DEL MICRO-NIDO "L'ARCOBALENO" DI BORRIANA) - LIQUIDAZIONE CONTRIBUTO SERVIZI EDUCATIVI PRIMA INFANZIA</t>
  </si>
  <si>
    <t>ROSSETTI LAURA</t>
  </si>
  <si>
    <t>RESTITUZIONE TARI 2019 ERRONEAMENTE VERSATA</t>
  </si>
  <si>
    <t>CONVENZIONE PERSONALE ATA FUNZIONI MISTE A.S. 2018/2019</t>
  </si>
  <si>
    <t>QUOTA SERVIZI SOCIO ASSISTENZIALI ANNO 2019 - III TRIMESTRALITA'</t>
  </si>
  <si>
    <t>Servizio economato relativo al III trimestre 2019</t>
  </si>
  <si>
    <t>770/2016 ANNO IMPOSTA 2015</t>
  </si>
  <si>
    <t>IRAP SETTEMBRE</t>
  </si>
  <si>
    <t>IRAP RUP DA 2010 SALDO</t>
  </si>
  <si>
    <t>CPDEL ENTE RUP DA 2010 SALDO</t>
  </si>
  <si>
    <t>INDENNITA' OTTOBRE</t>
  </si>
  <si>
    <t>CROITORU NICHOLAS LUIGI</t>
  </si>
  <si>
    <t>A.S.D. GAGLIANICO 1974</t>
  </si>
  <si>
    <t>Contributo manifestazione sportiva "Party Sport 2019"</t>
  </si>
  <si>
    <t>SPESE CONTO CORRENTE POSTALE AGOSTO/SETTEMBRE 2019</t>
  </si>
  <si>
    <t>OCCUPAZIONE DEMANIO IDRICO ANNO 2019 BI.AT.037 RIO TOPIONE-BANDATA</t>
  </si>
  <si>
    <t>IVA A DEBITO III TRIMESTRE 2019</t>
  </si>
  <si>
    <t>INDENNITA' NOVEMBRE</t>
  </si>
  <si>
    <t>IRAP NOVEMBRE</t>
  </si>
  <si>
    <t>IRAP OTTOBRE</t>
  </si>
  <si>
    <t>IRAP OTTOBRE (INDENNITA' RISULTATO ANNO 2018)</t>
  </si>
  <si>
    <t>Comune di Borriana - affidamento di lavori di riqualificazione energetica della scuola primaria Pier Giorgio Frassati CIG 7839974735</t>
  </si>
  <si>
    <t>COMPENSO SERVIZIO TESORERIA ANNO 2019</t>
  </si>
  <si>
    <t>SPESE CONTO CORRENTE POSTALE OTTOBRE 2019</t>
  </si>
  <si>
    <t>INDENNITA' DICEMBRE</t>
  </si>
  <si>
    <t>IVA A DEBITO 2019 - acconto</t>
  </si>
  <si>
    <t>SPESE CONTO CORRENTE POSTALE NOVEMBRE 2019</t>
  </si>
  <si>
    <t>QUOTA CAPITALE MUTUI II SEMESTRE 2019</t>
  </si>
  <si>
    <t>QUOTA INTERESSI MUTUI II SEMESTRE 2019</t>
  </si>
  <si>
    <t>TOTALI MANDATI:</t>
  </si>
  <si>
    <t>IND. TEMPESTIVITA' MANDATI:</t>
  </si>
  <si>
    <t>TOTALI FINALI</t>
  </si>
  <si>
    <t>IND. TEMPESTIVITA' FINALE:</t>
  </si>
  <si>
    <t>09/02/2019</t>
  </si>
  <si>
    <t>02/03/2019</t>
  </si>
  <si>
    <t>08/06/2019</t>
  </si>
  <si>
    <t>17/11/2019</t>
  </si>
  <si>
    <t>21/12/2019</t>
  </si>
  <si>
    <t>16/01/2020</t>
  </si>
  <si>
    <t>10/01/2020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</si>
</sst>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49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49" applyNumberFormat="1" applyFont="1" applyFill="1" applyBorder="1" applyAlignment="1">
      <alignment horizontal="center" vertical="center"/>
      <protection/>
    </xf>
    <xf numFmtId="49" fontId="21" fillId="25" borderId="15" xfId="49" applyNumberFormat="1" applyFont="1" applyFill="1" applyBorder="1" applyAlignment="1" applyProtection="1">
      <alignment horizontal="center" vertical="center"/>
      <protection/>
    </xf>
    <xf numFmtId="49" fontId="21" fillId="24" borderId="14" xfId="49" applyNumberFormat="1" applyFont="1" applyFill="1" applyBorder="1" applyAlignment="1">
      <alignment horizontal="center" vertical="center"/>
      <protection/>
    </xf>
    <xf numFmtId="4" fontId="21" fillId="24" borderId="14" xfId="49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49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49" applyNumberFormat="1" applyFont="1" applyFill="1" applyBorder="1" applyAlignment="1" applyProtection="1">
      <alignment horizontal="center" vertical="center"/>
      <protection/>
    </xf>
    <xf numFmtId="49" fontId="21" fillId="24" borderId="14" xfId="49" applyNumberFormat="1" applyFont="1" applyFill="1" applyBorder="1" applyAlignment="1" applyProtection="1">
      <alignment horizontal="center" vertical="center"/>
      <protection/>
    </xf>
    <xf numFmtId="4" fontId="21" fillId="24" borderId="14" xfId="49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49" applyNumberFormat="1" applyFont="1" applyFill="1" applyBorder="1" applyAlignment="1" applyProtection="1">
      <alignment horizontal="center" vertical="center" wrapText="1"/>
      <protection/>
    </xf>
    <xf numFmtId="49" fontId="21" fillId="0" borderId="0" xfId="49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49" applyNumberFormat="1" applyFont="1" applyFill="1" applyBorder="1" applyAlignment="1" applyProtection="1">
      <alignment horizontal="center" vertical="center" wrapText="1"/>
      <protection/>
    </xf>
    <xf numFmtId="4" fontId="26" fillId="24" borderId="14" xfId="49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49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5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5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5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8" applyNumberFormat="1" applyFont="1" applyBorder="1" applyAlignment="1" applyProtection="1">
      <alignment horizontal="center" vertical="center" wrapText="1"/>
      <protection/>
    </xf>
    <xf numFmtId="0" fontId="17" fillId="0" borderId="23" xfId="48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1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1" fillId="0" borderId="0" xfId="48" applyNumberFormat="1" applyFont="1" applyFill="1" applyBorder="1" applyAlignment="1" applyProtection="1">
      <alignment vertical="center"/>
      <protection/>
    </xf>
    <xf numFmtId="4" fontId="31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90"/>
  <sheetViews>
    <sheetView showGridLines="0" tabSelected="1" zoomScale="110" zoomScaleNormal="110" zoomScalePageLayoutView="0" workbookViewId="0" topLeftCell="A1">
      <selection activeCell="A1" sqref="A1:IV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211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1900</v>
      </c>
      <c r="H8" s="112">
        <v>342.62</v>
      </c>
      <c r="I8" s="143" t="s">
        <v>79</v>
      </c>
      <c r="J8" s="112">
        <f>IF(I8="SI",G8-H8,G8)</f>
        <v>1557.38</v>
      </c>
      <c r="K8" s="195" t="s">
        <v>80</v>
      </c>
      <c r="L8" s="108">
        <v>2018</v>
      </c>
      <c r="M8" s="108">
        <v>2936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1</v>
      </c>
      <c r="S8" s="111" t="s">
        <v>85</v>
      </c>
      <c r="T8" s="108">
        <v>1080102</v>
      </c>
      <c r="U8" s="108">
        <v>2770</v>
      </c>
      <c r="V8" s="108">
        <v>8</v>
      </c>
      <c r="W8" s="108">
        <v>1</v>
      </c>
      <c r="X8" s="113">
        <v>2018</v>
      </c>
      <c r="Y8" s="113">
        <v>106</v>
      </c>
      <c r="Z8" s="113">
        <v>0</v>
      </c>
      <c r="AA8" s="114" t="s">
        <v>86</v>
      </c>
      <c r="AB8" s="108">
        <v>42</v>
      </c>
      <c r="AC8" s="109" t="s">
        <v>86</v>
      </c>
      <c r="AD8" s="196" t="s">
        <v>87</v>
      </c>
      <c r="AE8" s="196" t="s">
        <v>86</v>
      </c>
      <c r="AF8" s="197">
        <f>AE8-AD8</f>
        <v>108</v>
      </c>
      <c r="AG8" s="198">
        <f>IF(AI8="SI",0,J8)</f>
        <v>1557.38</v>
      </c>
      <c r="AH8" s="199">
        <f>AG8*AF8</f>
        <v>168197.04</v>
      </c>
      <c r="AI8" s="200"/>
    </row>
    <row r="9" spans="1:35" ht="15">
      <c r="A9" s="108">
        <v>2018</v>
      </c>
      <c r="B9" s="108">
        <v>211</v>
      </c>
      <c r="C9" s="109" t="s">
        <v>75</v>
      </c>
      <c r="D9" s="194" t="s">
        <v>76</v>
      </c>
      <c r="E9" s="109" t="s">
        <v>77</v>
      </c>
      <c r="F9" s="111" t="s">
        <v>78</v>
      </c>
      <c r="G9" s="112">
        <v>1455</v>
      </c>
      <c r="H9" s="112">
        <v>262.38</v>
      </c>
      <c r="I9" s="143" t="s">
        <v>79</v>
      </c>
      <c r="J9" s="112">
        <f>IF(I9="SI",G9-H9,G9)</f>
        <v>1192.62</v>
      </c>
      <c r="K9" s="195" t="s">
        <v>80</v>
      </c>
      <c r="L9" s="108">
        <v>2018</v>
      </c>
      <c r="M9" s="108">
        <v>2936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1</v>
      </c>
      <c r="S9" s="111" t="s">
        <v>85</v>
      </c>
      <c r="T9" s="108">
        <v>2080101</v>
      </c>
      <c r="U9" s="108">
        <v>8230</v>
      </c>
      <c r="V9" s="108">
        <v>36</v>
      </c>
      <c r="W9" s="108">
        <v>1</v>
      </c>
      <c r="X9" s="113">
        <v>2018</v>
      </c>
      <c r="Y9" s="113">
        <v>107</v>
      </c>
      <c r="Z9" s="113">
        <v>0</v>
      </c>
      <c r="AA9" s="114" t="s">
        <v>86</v>
      </c>
      <c r="AB9" s="108">
        <v>43</v>
      </c>
      <c r="AC9" s="109" t="s">
        <v>86</v>
      </c>
      <c r="AD9" s="196" t="s">
        <v>87</v>
      </c>
      <c r="AE9" s="196" t="s">
        <v>86</v>
      </c>
      <c r="AF9" s="197">
        <f>AE9-AD9</f>
        <v>108</v>
      </c>
      <c r="AG9" s="198">
        <f>IF(AI9="SI",0,J9)</f>
        <v>1192.62</v>
      </c>
      <c r="AH9" s="199">
        <f>AG9*AF9</f>
        <v>128802.95999999999</v>
      </c>
      <c r="AI9" s="200"/>
    </row>
    <row r="10" spans="1:35" ht="15">
      <c r="A10" s="108">
        <v>2018</v>
      </c>
      <c r="B10" s="108">
        <v>236</v>
      </c>
      <c r="C10" s="109" t="s">
        <v>88</v>
      </c>
      <c r="D10" s="194" t="s">
        <v>89</v>
      </c>
      <c r="E10" s="109" t="s">
        <v>90</v>
      </c>
      <c r="F10" s="111" t="s">
        <v>91</v>
      </c>
      <c r="G10" s="112">
        <v>5618.16</v>
      </c>
      <c r="H10" s="112">
        <v>510.74</v>
      </c>
      <c r="I10" s="143" t="s">
        <v>79</v>
      </c>
      <c r="J10" s="112">
        <f>IF(I10="SI",G10-H10,G10)</f>
        <v>5107.42</v>
      </c>
      <c r="K10" s="195" t="s">
        <v>84</v>
      </c>
      <c r="L10" s="108">
        <v>2018</v>
      </c>
      <c r="M10" s="108">
        <v>3351</v>
      </c>
      <c r="N10" s="109" t="s">
        <v>90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85</v>
      </c>
      <c r="T10" s="108">
        <v>1090503</v>
      </c>
      <c r="U10" s="108">
        <v>3550</v>
      </c>
      <c r="V10" s="108">
        <v>2</v>
      </c>
      <c r="W10" s="108">
        <v>1</v>
      </c>
      <c r="X10" s="113">
        <v>2018</v>
      </c>
      <c r="Y10" s="113">
        <v>60</v>
      </c>
      <c r="Z10" s="113">
        <v>0</v>
      </c>
      <c r="AA10" s="114" t="s">
        <v>94</v>
      </c>
      <c r="AB10" s="108">
        <v>133</v>
      </c>
      <c r="AC10" s="109" t="s">
        <v>94</v>
      </c>
      <c r="AD10" s="196" t="s">
        <v>95</v>
      </c>
      <c r="AE10" s="196" t="s">
        <v>94</v>
      </c>
      <c r="AF10" s="197">
        <f>AE10-AD10</f>
        <v>103</v>
      </c>
      <c r="AG10" s="198">
        <f>IF(AI10="SI",0,J10)</f>
        <v>5107.42</v>
      </c>
      <c r="AH10" s="199">
        <f>AG10*AF10</f>
        <v>526064.26</v>
      </c>
      <c r="AI10" s="200"/>
    </row>
    <row r="11" spans="1:35" ht="15">
      <c r="A11" s="108">
        <v>2018</v>
      </c>
      <c r="B11" s="108">
        <v>251</v>
      </c>
      <c r="C11" s="109" t="s">
        <v>96</v>
      </c>
      <c r="D11" s="194" t="s">
        <v>97</v>
      </c>
      <c r="E11" s="109" t="s">
        <v>98</v>
      </c>
      <c r="F11" s="111" t="s">
        <v>99</v>
      </c>
      <c r="G11" s="112">
        <v>2624.22</v>
      </c>
      <c r="H11" s="112">
        <v>473.22</v>
      </c>
      <c r="I11" s="143" t="s">
        <v>79</v>
      </c>
      <c r="J11" s="112">
        <f>IF(I11="SI",G11-H11,G11)</f>
        <v>2151</v>
      </c>
      <c r="K11" s="195" t="s">
        <v>100</v>
      </c>
      <c r="L11" s="108">
        <v>2018</v>
      </c>
      <c r="M11" s="108">
        <v>3480</v>
      </c>
      <c r="N11" s="109" t="s">
        <v>96</v>
      </c>
      <c r="O11" s="111" t="s">
        <v>101</v>
      </c>
      <c r="P11" s="109" t="s">
        <v>102</v>
      </c>
      <c r="Q11" s="109" t="s">
        <v>102</v>
      </c>
      <c r="R11" s="108">
        <v>2</v>
      </c>
      <c r="S11" s="111" t="s">
        <v>103</v>
      </c>
      <c r="T11" s="108">
        <v>1010203</v>
      </c>
      <c r="U11" s="108">
        <v>140</v>
      </c>
      <c r="V11" s="108">
        <v>8</v>
      </c>
      <c r="W11" s="108">
        <v>1</v>
      </c>
      <c r="X11" s="113">
        <v>2018</v>
      </c>
      <c r="Y11" s="113">
        <v>290</v>
      </c>
      <c r="Z11" s="113">
        <v>0</v>
      </c>
      <c r="AA11" s="114" t="s">
        <v>104</v>
      </c>
      <c r="AB11" s="108">
        <v>261</v>
      </c>
      <c r="AC11" s="109" t="s">
        <v>104</v>
      </c>
      <c r="AD11" s="196" t="s">
        <v>105</v>
      </c>
      <c r="AE11" s="196" t="s">
        <v>104</v>
      </c>
      <c r="AF11" s="197">
        <f>AE11-AD11</f>
        <v>81</v>
      </c>
      <c r="AG11" s="198">
        <f>IF(AI11="SI",0,J11)</f>
        <v>2151</v>
      </c>
      <c r="AH11" s="199">
        <f>AG11*AF11</f>
        <v>174231</v>
      </c>
      <c r="AI11" s="200"/>
    </row>
    <row r="12" spans="1:35" ht="15">
      <c r="A12" s="108">
        <v>2018</v>
      </c>
      <c r="B12" s="108">
        <v>257</v>
      </c>
      <c r="C12" s="109" t="s">
        <v>106</v>
      </c>
      <c r="D12" s="194" t="s">
        <v>107</v>
      </c>
      <c r="E12" s="109" t="s">
        <v>108</v>
      </c>
      <c r="F12" s="111" t="s">
        <v>109</v>
      </c>
      <c r="G12" s="112">
        <v>1793.21</v>
      </c>
      <c r="H12" s="112">
        <v>323.37</v>
      </c>
      <c r="I12" s="143" t="s">
        <v>79</v>
      </c>
      <c r="J12" s="112">
        <f>IF(I12="SI",G12-H12,G12)</f>
        <v>1469.8400000000001</v>
      </c>
      <c r="K12" s="195" t="s">
        <v>110</v>
      </c>
      <c r="L12" s="108">
        <v>2018</v>
      </c>
      <c r="M12" s="108">
        <v>3600</v>
      </c>
      <c r="N12" s="109" t="s">
        <v>106</v>
      </c>
      <c r="O12" s="111" t="s">
        <v>111</v>
      </c>
      <c r="P12" s="109" t="s">
        <v>112</v>
      </c>
      <c r="Q12" s="109" t="s">
        <v>113</v>
      </c>
      <c r="R12" s="108">
        <v>1</v>
      </c>
      <c r="S12" s="111" t="s">
        <v>85</v>
      </c>
      <c r="T12" s="108">
        <v>1080103</v>
      </c>
      <c r="U12" s="108">
        <v>2780</v>
      </c>
      <c r="V12" s="108">
        <v>4</v>
      </c>
      <c r="W12" s="108">
        <v>1</v>
      </c>
      <c r="X12" s="113">
        <v>2018</v>
      </c>
      <c r="Y12" s="113">
        <v>161</v>
      </c>
      <c r="Z12" s="113">
        <v>0</v>
      </c>
      <c r="AA12" s="114" t="s">
        <v>94</v>
      </c>
      <c r="AB12" s="108">
        <v>121</v>
      </c>
      <c r="AC12" s="109" t="s">
        <v>94</v>
      </c>
      <c r="AD12" s="196" t="s">
        <v>114</v>
      </c>
      <c r="AE12" s="196" t="s">
        <v>94</v>
      </c>
      <c r="AF12" s="197">
        <f>AE12-AD12</f>
        <v>52</v>
      </c>
      <c r="AG12" s="198">
        <f>IF(AI12="SI",0,J12)</f>
        <v>1469.8400000000001</v>
      </c>
      <c r="AH12" s="199">
        <f>AG12*AF12</f>
        <v>76431.68000000001</v>
      </c>
      <c r="AI12" s="200"/>
    </row>
    <row r="13" spans="1:35" ht="15">
      <c r="A13" s="108">
        <v>2018</v>
      </c>
      <c r="B13" s="108">
        <v>259</v>
      </c>
      <c r="C13" s="109" t="s">
        <v>115</v>
      </c>
      <c r="D13" s="194" t="s">
        <v>116</v>
      </c>
      <c r="E13" s="109" t="s">
        <v>117</v>
      </c>
      <c r="F13" s="111" t="s">
        <v>118</v>
      </c>
      <c r="G13" s="112">
        <v>5618.16</v>
      </c>
      <c r="H13" s="112">
        <v>510.74</v>
      </c>
      <c r="I13" s="143" t="s">
        <v>79</v>
      </c>
      <c r="J13" s="112">
        <f>IF(I13="SI",G13-H13,G13)</f>
        <v>5107.42</v>
      </c>
      <c r="K13" s="195" t="s">
        <v>84</v>
      </c>
      <c r="L13" s="108">
        <v>2018</v>
      </c>
      <c r="M13" s="108">
        <v>3628</v>
      </c>
      <c r="N13" s="109" t="s">
        <v>117</v>
      </c>
      <c r="O13" s="111" t="s">
        <v>92</v>
      </c>
      <c r="P13" s="109" t="s">
        <v>93</v>
      </c>
      <c r="Q13" s="109" t="s">
        <v>93</v>
      </c>
      <c r="R13" s="108">
        <v>1</v>
      </c>
      <c r="S13" s="111" t="s">
        <v>85</v>
      </c>
      <c r="T13" s="108">
        <v>1090503</v>
      </c>
      <c r="U13" s="108">
        <v>3550</v>
      </c>
      <c r="V13" s="108">
        <v>2</v>
      </c>
      <c r="W13" s="108">
        <v>1</v>
      </c>
      <c r="X13" s="113">
        <v>2018</v>
      </c>
      <c r="Y13" s="113">
        <v>60</v>
      </c>
      <c r="Z13" s="113">
        <v>0</v>
      </c>
      <c r="AA13" s="114" t="s">
        <v>104</v>
      </c>
      <c r="AB13" s="108">
        <v>260</v>
      </c>
      <c r="AC13" s="109" t="s">
        <v>104</v>
      </c>
      <c r="AD13" s="196" t="s">
        <v>119</v>
      </c>
      <c r="AE13" s="196" t="s">
        <v>104</v>
      </c>
      <c r="AF13" s="197">
        <f>AE13-AD13</f>
        <v>112</v>
      </c>
      <c r="AG13" s="198">
        <f>IF(AI13="SI",0,J13)</f>
        <v>5107.42</v>
      </c>
      <c r="AH13" s="199">
        <f>AG13*AF13</f>
        <v>572031.04</v>
      </c>
      <c r="AI13" s="200"/>
    </row>
    <row r="14" spans="1:35" ht="15">
      <c r="A14" s="108">
        <v>2018</v>
      </c>
      <c r="B14" s="108">
        <v>263</v>
      </c>
      <c r="C14" s="109" t="s">
        <v>115</v>
      </c>
      <c r="D14" s="194" t="s">
        <v>120</v>
      </c>
      <c r="E14" s="109" t="s">
        <v>87</v>
      </c>
      <c r="F14" s="111" t="s">
        <v>121</v>
      </c>
      <c r="G14" s="112">
        <v>1555.84</v>
      </c>
      <c r="H14" s="112">
        <v>59.84</v>
      </c>
      <c r="I14" s="143" t="s">
        <v>79</v>
      </c>
      <c r="J14" s="112">
        <f>IF(I14="SI",G14-H14,G14)</f>
        <v>1496</v>
      </c>
      <c r="K14" s="195" t="s">
        <v>122</v>
      </c>
      <c r="L14" s="108">
        <v>2018</v>
      </c>
      <c r="M14" s="108">
        <v>3629</v>
      </c>
      <c r="N14" s="109" t="s">
        <v>117</v>
      </c>
      <c r="O14" s="111" t="s">
        <v>123</v>
      </c>
      <c r="P14" s="109" t="s">
        <v>124</v>
      </c>
      <c r="Q14" s="109" t="s">
        <v>84</v>
      </c>
      <c r="R14" s="108">
        <v>1</v>
      </c>
      <c r="S14" s="111" t="s">
        <v>85</v>
      </c>
      <c r="T14" s="108">
        <v>1040502</v>
      </c>
      <c r="U14" s="108">
        <v>1890</v>
      </c>
      <c r="V14" s="108">
        <v>4</v>
      </c>
      <c r="W14" s="108">
        <v>1</v>
      </c>
      <c r="X14" s="113">
        <v>2018</v>
      </c>
      <c r="Y14" s="113">
        <v>235</v>
      </c>
      <c r="Z14" s="113">
        <v>0</v>
      </c>
      <c r="AA14" s="114" t="s">
        <v>94</v>
      </c>
      <c r="AB14" s="108">
        <v>130</v>
      </c>
      <c r="AC14" s="109" t="s">
        <v>94</v>
      </c>
      <c r="AD14" s="196" t="s">
        <v>119</v>
      </c>
      <c r="AE14" s="196" t="s">
        <v>94</v>
      </c>
      <c r="AF14" s="197">
        <f>AE14-AD14</f>
        <v>73</v>
      </c>
      <c r="AG14" s="198">
        <f>IF(AI14="SI",0,J14)</f>
        <v>1496</v>
      </c>
      <c r="AH14" s="199">
        <f>AG14*AF14</f>
        <v>109208</v>
      </c>
      <c r="AI14" s="200"/>
    </row>
    <row r="15" spans="1:35" ht="15">
      <c r="A15" s="108">
        <v>2018</v>
      </c>
      <c r="B15" s="108">
        <v>288</v>
      </c>
      <c r="C15" s="109" t="s">
        <v>125</v>
      </c>
      <c r="D15" s="194" t="s">
        <v>126</v>
      </c>
      <c r="E15" s="109" t="s">
        <v>95</v>
      </c>
      <c r="F15" s="111" t="s">
        <v>118</v>
      </c>
      <c r="G15" s="112">
        <v>1160.54</v>
      </c>
      <c r="H15" s="112">
        <v>105.5</v>
      </c>
      <c r="I15" s="143" t="s">
        <v>79</v>
      </c>
      <c r="J15" s="112">
        <f>IF(I15="SI",G15-H15,G15)</f>
        <v>1055.04</v>
      </c>
      <c r="K15" s="195" t="s">
        <v>84</v>
      </c>
      <c r="L15" s="108">
        <v>2018</v>
      </c>
      <c r="M15" s="108">
        <v>3871</v>
      </c>
      <c r="N15" s="109" t="s">
        <v>125</v>
      </c>
      <c r="O15" s="111" t="s">
        <v>127</v>
      </c>
      <c r="P15" s="109" t="s">
        <v>128</v>
      </c>
      <c r="Q15" s="109" t="s">
        <v>128</v>
      </c>
      <c r="R15" s="108">
        <v>1</v>
      </c>
      <c r="S15" s="111" t="s">
        <v>85</v>
      </c>
      <c r="T15" s="108">
        <v>1090503</v>
      </c>
      <c r="U15" s="108">
        <v>3550</v>
      </c>
      <c r="V15" s="108">
        <v>2</v>
      </c>
      <c r="W15" s="108">
        <v>2</v>
      </c>
      <c r="X15" s="113">
        <v>2018</v>
      </c>
      <c r="Y15" s="113">
        <v>89</v>
      </c>
      <c r="Z15" s="113">
        <v>0</v>
      </c>
      <c r="AA15" s="114" t="s">
        <v>86</v>
      </c>
      <c r="AB15" s="108">
        <v>17</v>
      </c>
      <c r="AC15" s="109" t="s">
        <v>86</v>
      </c>
      <c r="AD15" s="196" t="s">
        <v>105</v>
      </c>
      <c r="AE15" s="196" t="s">
        <v>86</v>
      </c>
      <c r="AF15" s="197">
        <f>AE15-AD15</f>
        <v>16</v>
      </c>
      <c r="AG15" s="198">
        <f>IF(AI15="SI",0,J15)</f>
        <v>1055.04</v>
      </c>
      <c r="AH15" s="199">
        <f>AG15*AF15</f>
        <v>16880.64</v>
      </c>
      <c r="AI15" s="200"/>
    </row>
    <row r="16" spans="1:35" ht="15">
      <c r="A16" s="108">
        <v>2018</v>
      </c>
      <c r="B16" s="108">
        <v>290</v>
      </c>
      <c r="C16" s="109" t="s">
        <v>125</v>
      </c>
      <c r="D16" s="194" t="s">
        <v>129</v>
      </c>
      <c r="E16" s="109" t="s">
        <v>95</v>
      </c>
      <c r="F16" s="111" t="s">
        <v>130</v>
      </c>
      <c r="G16" s="112">
        <v>55</v>
      </c>
      <c r="H16" s="112">
        <v>5</v>
      </c>
      <c r="I16" s="143" t="s">
        <v>79</v>
      </c>
      <c r="J16" s="112">
        <f>IF(I16="SI",G16-H16,G16)</f>
        <v>50</v>
      </c>
      <c r="K16" s="195" t="s">
        <v>84</v>
      </c>
      <c r="L16" s="108">
        <v>2018</v>
      </c>
      <c r="M16" s="108">
        <v>3898</v>
      </c>
      <c r="N16" s="109" t="s">
        <v>125</v>
      </c>
      <c r="O16" s="111" t="s">
        <v>92</v>
      </c>
      <c r="P16" s="109" t="s">
        <v>93</v>
      </c>
      <c r="Q16" s="109" t="s">
        <v>93</v>
      </c>
      <c r="R16" s="108">
        <v>1</v>
      </c>
      <c r="S16" s="111" t="s">
        <v>85</v>
      </c>
      <c r="T16" s="108">
        <v>1090503</v>
      </c>
      <c r="U16" s="108">
        <v>3550</v>
      </c>
      <c r="V16" s="108">
        <v>2</v>
      </c>
      <c r="W16" s="108">
        <v>1</v>
      </c>
      <c r="X16" s="113">
        <v>2018</v>
      </c>
      <c r="Y16" s="113">
        <v>60</v>
      </c>
      <c r="Z16" s="113">
        <v>0</v>
      </c>
      <c r="AA16" s="114" t="s">
        <v>86</v>
      </c>
      <c r="AB16" s="108">
        <v>39</v>
      </c>
      <c r="AC16" s="109" t="s">
        <v>86</v>
      </c>
      <c r="AD16" s="196" t="s">
        <v>105</v>
      </c>
      <c r="AE16" s="196" t="s">
        <v>86</v>
      </c>
      <c r="AF16" s="197">
        <f>AE16-AD16</f>
        <v>16</v>
      </c>
      <c r="AG16" s="198">
        <f>IF(AI16="SI",0,J16)</f>
        <v>50</v>
      </c>
      <c r="AH16" s="199">
        <f>AG16*AF16</f>
        <v>800</v>
      </c>
      <c r="AI16" s="200"/>
    </row>
    <row r="17" spans="1:35" ht="15">
      <c r="A17" s="108">
        <v>2018</v>
      </c>
      <c r="B17" s="108">
        <v>294</v>
      </c>
      <c r="C17" s="109" t="s">
        <v>131</v>
      </c>
      <c r="D17" s="194" t="s">
        <v>132</v>
      </c>
      <c r="E17" s="109" t="s">
        <v>95</v>
      </c>
      <c r="F17" s="111" t="s">
        <v>133</v>
      </c>
      <c r="G17" s="112">
        <v>2891.2</v>
      </c>
      <c r="H17" s="112">
        <v>111.2</v>
      </c>
      <c r="I17" s="143" t="s">
        <v>79</v>
      </c>
      <c r="J17" s="112">
        <f>IF(I17="SI",G17-H17,G17)</f>
        <v>2780</v>
      </c>
      <c r="K17" s="195" t="s">
        <v>122</v>
      </c>
      <c r="L17" s="108">
        <v>2018</v>
      </c>
      <c r="M17" s="108">
        <v>3948</v>
      </c>
      <c r="N17" s="109" t="s">
        <v>131</v>
      </c>
      <c r="O17" s="111" t="s">
        <v>123</v>
      </c>
      <c r="P17" s="109" t="s">
        <v>124</v>
      </c>
      <c r="Q17" s="109" t="s">
        <v>84</v>
      </c>
      <c r="R17" s="108">
        <v>1</v>
      </c>
      <c r="S17" s="111" t="s">
        <v>85</v>
      </c>
      <c r="T17" s="108">
        <v>1040502</v>
      </c>
      <c r="U17" s="108">
        <v>1890</v>
      </c>
      <c r="V17" s="108">
        <v>4</v>
      </c>
      <c r="W17" s="108">
        <v>1</v>
      </c>
      <c r="X17" s="113">
        <v>2018</v>
      </c>
      <c r="Y17" s="113">
        <v>235</v>
      </c>
      <c r="Z17" s="113">
        <v>0</v>
      </c>
      <c r="AA17" s="114" t="s">
        <v>94</v>
      </c>
      <c r="AB17" s="108">
        <v>130</v>
      </c>
      <c r="AC17" s="109" t="s">
        <v>94</v>
      </c>
      <c r="AD17" s="196" t="s">
        <v>105</v>
      </c>
      <c r="AE17" s="196" t="s">
        <v>94</v>
      </c>
      <c r="AF17" s="197">
        <f>AE17-AD17</f>
        <v>42</v>
      </c>
      <c r="AG17" s="198">
        <f>IF(AI17="SI",0,J17)</f>
        <v>2780</v>
      </c>
      <c r="AH17" s="199">
        <f>AG17*AF17</f>
        <v>116760</v>
      </c>
      <c r="AI17" s="200"/>
    </row>
    <row r="18" spans="1:35" ht="15">
      <c r="A18" s="108">
        <v>2018</v>
      </c>
      <c r="B18" s="108">
        <v>299</v>
      </c>
      <c r="C18" s="109" t="s">
        <v>134</v>
      </c>
      <c r="D18" s="194" t="s">
        <v>135</v>
      </c>
      <c r="E18" s="109" t="s">
        <v>136</v>
      </c>
      <c r="F18" s="111" t="s">
        <v>137</v>
      </c>
      <c r="G18" s="112">
        <v>2764.52</v>
      </c>
      <c r="H18" s="112">
        <v>498.52</v>
      </c>
      <c r="I18" s="143" t="s">
        <v>79</v>
      </c>
      <c r="J18" s="112">
        <f>IF(I18="SI",G18-H18,G18)</f>
        <v>2266</v>
      </c>
      <c r="K18" s="195" t="s">
        <v>138</v>
      </c>
      <c r="L18" s="108">
        <v>2018</v>
      </c>
      <c r="M18" s="108">
        <v>4046</v>
      </c>
      <c r="N18" s="109" t="s">
        <v>134</v>
      </c>
      <c r="O18" s="111" t="s">
        <v>139</v>
      </c>
      <c r="P18" s="109" t="s">
        <v>140</v>
      </c>
      <c r="Q18" s="109" t="s">
        <v>141</v>
      </c>
      <c r="R18" s="108">
        <v>1</v>
      </c>
      <c r="S18" s="111" t="s">
        <v>85</v>
      </c>
      <c r="T18" s="108">
        <v>2010501</v>
      </c>
      <c r="U18" s="108">
        <v>6130</v>
      </c>
      <c r="V18" s="108">
        <v>8</v>
      </c>
      <c r="W18" s="108">
        <v>1</v>
      </c>
      <c r="X18" s="113">
        <v>2018</v>
      </c>
      <c r="Y18" s="113">
        <v>238</v>
      </c>
      <c r="Z18" s="113">
        <v>0</v>
      </c>
      <c r="AA18" s="114" t="s">
        <v>94</v>
      </c>
      <c r="AB18" s="108">
        <v>128</v>
      </c>
      <c r="AC18" s="109" t="s">
        <v>94</v>
      </c>
      <c r="AD18" s="196" t="s">
        <v>142</v>
      </c>
      <c r="AE18" s="196" t="s">
        <v>94</v>
      </c>
      <c r="AF18" s="197">
        <f>AE18-AD18</f>
        <v>15</v>
      </c>
      <c r="AG18" s="198">
        <f>IF(AI18="SI",0,J18)</f>
        <v>2266</v>
      </c>
      <c r="AH18" s="199">
        <f>AG18*AF18</f>
        <v>33990</v>
      </c>
      <c r="AI18" s="200"/>
    </row>
    <row r="19" spans="1:35" ht="15">
      <c r="A19" s="108">
        <v>2018</v>
      </c>
      <c r="B19" s="108">
        <v>300</v>
      </c>
      <c r="C19" s="109" t="s">
        <v>119</v>
      </c>
      <c r="D19" s="194" t="s">
        <v>143</v>
      </c>
      <c r="E19" s="109" t="s">
        <v>144</v>
      </c>
      <c r="F19" s="111" t="s">
        <v>145</v>
      </c>
      <c r="G19" s="112">
        <v>5618.16</v>
      </c>
      <c r="H19" s="112">
        <v>510.74</v>
      </c>
      <c r="I19" s="143" t="s">
        <v>79</v>
      </c>
      <c r="J19" s="112">
        <f>IF(I19="SI",G19-H19,G19)</f>
        <v>5107.42</v>
      </c>
      <c r="K19" s="195" t="s">
        <v>84</v>
      </c>
      <c r="L19" s="108">
        <v>2018</v>
      </c>
      <c r="M19" s="108">
        <v>4074</v>
      </c>
      <c r="N19" s="109" t="s">
        <v>119</v>
      </c>
      <c r="O19" s="111" t="s">
        <v>92</v>
      </c>
      <c r="P19" s="109" t="s">
        <v>93</v>
      </c>
      <c r="Q19" s="109" t="s">
        <v>93</v>
      </c>
      <c r="R19" s="108">
        <v>1</v>
      </c>
      <c r="S19" s="111" t="s">
        <v>85</v>
      </c>
      <c r="T19" s="108">
        <v>1090503</v>
      </c>
      <c r="U19" s="108">
        <v>3550</v>
      </c>
      <c r="V19" s="108">
        <v>2</v>
      </c>
      <c r="W19" s="108">
        <v>1</v>
      </c>
      <c r="X19" s="113">
        <v>2018</v>
      </c>
      <c r="Y19" s="113">
        <v>60</v>
      </c>
      <c r="Z19" s="113">
        <v>0</v>
      </c>
      <c r="AA19" s="114" t="s">
        <v>146</v>
      </c>
      <c r="AB19" s="108">
        <v>326</v>
      </c>
      <c r="AC19" s="109" t="s">
        <v>146</v>
      </c>
      <c r="AD19" s="196" t="s">
        <v>105</v>
      </c>
      <c r="AE19" s="196" t="s">
        <v>146</v>
      </c>
      <c r="AF19" s="197">
        <f>AE19-AD19</f>
        <v>105</v>
      </c>
      <c r="AG19" s="198">
        <f>IF(AI19="SI",0,J19)</f>
        <v>5107.42</v>
      </c>
      <c r="AH19" s="199">
        <f>AG19*AF19</f>
        <v>536279.1</v>
      </c>
      <c r="AI19" s="200"/>
    </row>
    <row r="20" spans="1:35" ht="15">
      <c r="A20" s="108">
        <v>2018</v>
      </c>
      <c r="B20" s="108">
        <v>304</v>
      </c>
      <c r="C20" s="109" t="s">
        <v>147</v>
      </c>
      <c r="D20" s="194" t="s">
        <v>148</v>
      </c>
      <c r="E20" s="109" t="s">
        <v>119</v>
      </c>
      <c r="F20" s="111" t="s">
        <v>149</v>
      </c>
      <c r="G20" s="112">
        <v>436.03</v>
      </c>
      <c r="H20" s="112">
        <v>78.63</v>
      </c>
      <c r="I20" s="143" t="s">
        <v>79</v>
      </c>
      <c r="J20" s="112">
        <f>IF(I20="SI",G20-H20,G20)</f>
        <v>357.4</v>
      </c>
      <c r="K20" s="195" t="s">
        <v>84</v>
      </c>
      <c r="L20" s="108">
        <v>2018</v>
      </c>
      <c r="M20" s="108">
        <v>4094</v>
      </c>
      <c r="N20" s="109" t="s">
        <v>150</v>
      </c>
      <c r="O20" s="111" t="s">
        <v>151</v>
      </c>
      <c r="P20" s="109" t="s">
        <v>152</v>
      </c>
      <c r="Q20" s="109" t="s">
        <v>153</v>
      </c>
      <c r="R20" s="108">
        <v>1</v>
      </c>
      <c r="S20" s="111" t="s">
        <v>85</v>
      </c>
      <c r="T20" s="108">
        <v>1080203</v>
      </c>
      <c r="U20" s="108">
        <v>2890</v>
      </c>
      <c r="V20" s="108">
        <v>2</v>
      </c>
      <c r="W20" s="108">
        <v>1</v>
      </c>
      <c r="X20" s="113">
        <v>2018</v>
      </c>
      <c r="Y20" s="113">
        <v>41</v>
      </c>
      <c r="Z20" s="113">
        <v>0</v>
      </c>
      <c r="AA20" s="114" t="s">
        <v>86</v>
      </c>
      <c r="AB20" s="108">
        <v>30</v>
      </c>
      <c r="AC20" s="109" t="s">
        <v>86</v>
      </c>
      <c r="AD20" s="196" t="s">
        <v>154</v>
      </c>
      <c r="AE20" s="196" t="s">
        <v>86</v>
      </c>
      <c r="AF20" s="197">
        <f>AE20-AD20</f>
        <v>-3</v>
      </c>
      <c r="AG20" s="198">
        <f>IF(AI20="SI",0,J20)</f>
        <v>357.4</v>
      </c>
      <c r="AH20" s="199">
        <f>AG20*AF20</f>
        <v>-1072.1999999999998</v>
      </c>
      <c r="AI20" s="200"/>
    </row>
    <row r="21" spans="1:35" ht="15">
      <c r="A21" s="108">
        <v>2018</v>
      </c>
      <c r="B21" s="108">
        <v>306</v>
      </c>
      <c r="C21" s="109" t="s">
        <v>147</v>
      </c>
      <c r="D21" s="194" t="s">
        <v>155</v>
      </c>
      <c r="E21" s="109" t="s">
        <v>119</v>
      </c>
      <c r="F21" s="111" t="s">
        <v>156</v>
      </c>
      <c r="G21" s="112">
        <v>3552.64</v>
      </c>
      <c r="H21" s="112">
        <v>640.64</v>
      </c>
      <c r="I21" s="143" t="s">
        <v>157</v>
      </c>
      <c r="J21" s="112">
        <f>IF(I21="SI",G21-H21,G21)</f>
        <v>3552.64</v>
      </c>
      <c r="K21" s="195" t="s">
        <v>158</v>
      </c>
      <c r="L21" s="108">
        <v>2018</v>
      </c>
      <c r="M21" s="108">
        <v>4093</v>
      </c>
      <c r="N21" s="109" t="s">
        <v>150</v>
      </c>
      <c r="O21" s="111" t="s">
        <v>159</v>
      </c>
      <c r="P21" s="109" t="s">
        <v>160</v>
      </c>
      <c r="Q21" s="109" t="s">
        <v>161</v>
      </c>
      <c r="R21" s="108">
        <v>3</v>
      </c>
      <c r="S21" s="111" t="s">
        <v>162</v>
      </c>
      <c r="T21" s="108">
        <v>2040201</v>
      </c>
      <c r="U21" s="108">
        <v>7130</v>
      </c>
      <c r="V21" s="108">
        <v>20</v>
      </c>
      <c r="W21" s="108">
        <v>1</v>
      </c>
      <c r="X21" s="113">
        <v>2018</v>
      </c>
      <c r="Y21" s="113">
        <v>157</v>
      </c>
      <c r="Z21" s="113">
        <v>0</v>
      </c>
      <c r="AA21" s="114" t="s">
        <v>84</v>
      </c>
      <c r="AB21" s="108">
        <v>334</v>
      </c>
      <c r="AC21" s="109" t="s">
        <v>146</v>
      </c>
      <c r="AD21" s="196" t="s">
        <v>163</v>
      </c>
      <c r="AE21" s="196" t="s">
        <v>146</v>
      </c>
      <c r="AF21" s="197">
        <f>AE21-AD21</f>
        <v>73</v>
      </c>
      <c r="AG21" s="198">
        <f>IF(AI21="SI",0,J21)</f>
        <v>3552.64</v>
      </c>
      <c r="AH21" s="199">
        <f>AG21*AF21</f>
        <v>259342.72</v>
      </c>
      <c r="AI21" s="200"/>
    </row>
    <row r="22" spans="1:35" ht="15">
      <c r="A22" s="108">
        <v>2018</v>
      </c>
      <c r="B22" s="108">
        <v>310</v>
      </c>
      <c r="C22" s="109" t="s">
        <v>164</v>
      </c>
      <c r="D22" s="194" t="s">
        <v>165</v>
      </c>
      <c r="E22" s="109" t="s">
        <v>119</v>
      </c>
      <c r="F22" s="111" t="s">
        <v>145</v>
      </c>
      <c r="G22" s="112">
        <v>1102.64</v>
      </c>
      <c r="H22" s="112">
        <v>100.24</v>
      </c>
      <c r="I22" s="143" t="s">
        <v>79</v>
      </c>
      <c r="J22" s="112">
        <f>IF(I22="SI",G22-H22,G22)</f>
        <v>1002.4000000000001</v>
      </c>
      <c r="K22" s="195" t="s">
        <v>84</v>
      </c>
      <c r="L22" s="108">
        <v>2018</v>
      </c>
      <c r="M22" s="108">
        <v>4189</v>
      </c>
      <c r="N22" s="109" t="s">
        <v>164</v>
      </c>
      <c r="O22" s="111" t="s">
        <v>127</v>
      </c>
      <c r="P22" s="109" t="s">
        <v>128</v>
      </c>
      <c r="Q22" s="109" t="s">
        <v>128</v>
      </c>
      <c r="R22" s="108">
        <v>1</v>
      </c>
      <c r="S22" s="111" t="s">
        <v>85</v>
      </c>
      <c r="T22" s="108">
        <v>1090503</v>
      </c>
      <c r="U22" s="108">
        <v>3550</v>
      </c>
      <c r="V22" s="108">
        <v>2</v>
      </c>
      <c r="W22" s="108">
        <v>2</v>
      </c>
      <c r="X22" s="113">
        <v>2018</v>
      </c>
      <c r="Y22" s="113">
        <v>89</v>
      </c>
      <c r="Z22" s="113">
        <v>0</v>
      </c>
      <c r="AA22" s="114" t="s">
        <v>94</v>
      </c>
      <c r="AB22" s="108">
        <v>113</v>
      </c>
      <c r="AC22" s="109" t="s">
        <v>94</v>
      </c>
      <c r="AD22" s="196" t="s">
        <v>166</v>
      </c>
      <c r="AE22" s="196" t="s">
        <v>94</v>
      </c>
      <c r="AF22" s="197">
        <f>AE22-AD22</f>
        <v>11</v>
      </c>
      <c r="AG22" s="198">
        <f>IF(AI22="SI",0,J22)</f>
        <v>1002.4000000000001</v>
      </c>
      <c r="AH22" s="199">
        <f>AG22*AF22</f>
        <v>11026.400000000001</v>
      </c>
      <c r="AI22" s="200"/>
    </row>
    <row r="23" spans="1:35" ht="15">
      <c r="A23" s="108">
        <v>2018</v>
      </c>
      <c r="B23" s="108">
        <v>312</v>
      </c>
      <c r="C23" s="109" t="s">
        <v>164</v>
      </c>
      <c r="D23" s="194" t="s">
        <v>167</v>
      </c>
      <c r="E23" s="109" t="s">
        <v>168</v>
      </c>
      <c r="F23" s="111" t="s">
        <v>169</v>
      </c>
      <c r="G23" s="112">
        <v>2537.6</v>
      </c>
      <c r="H23" s="112">
        <v>457.6</v>
      </c>
      <c r="I23" s="143" t="s">
        <v>157</v>
      </c>
      <c r="J23" s="112">
        <f>IF(I23="SI",G23-H23,G23)</f>
        <v>2537.6</v>
      </c>
      <c r="K23" s="195" t="s">
        <v>170</v>
      </c>
      <c r="L23" s="108">
        <v>2018</v>
      </c>
      <c r="M23" s="108">
        <v>4183</v>
      </c>
      <c r="N23" s="109" t="s">
        <v>164</v>
      </c>
      <c r="O23" s="111" t="s">
        <v>171</v>
      </c>
      <c r="P23" s="109" t="s">
        <v>172</v>
      </c>
      <c r="Q23" s="109" t="s">
        <v>173</v>
      </c>
      <c r="R23" s="108">
        <v>1</v>
      </c>
      <c r="S23" s="111" t="s">
        <v>85</v>
      </c>
      <c r="T23" s="108">
        <v>1010203</v>
      </c>
      <c r="U23" s="108">
        <v>140</v>
      </c>
      <c r="V23" s="108">
        <v>6</v>
      </c>
      <c r="W23" s="108">
        <v>1</v>
      </c>
      <c r="X23" s="113">
        <v>2018</v>
      </c>
      <c r="Y23" s="113">
        <v>108</v>
      </c>
      <c r="Z23" s="113">
        <v>0</v>
      </c>
      <c r="AA23" s="114" t="s">
        <v>94</v>
      </c>
      <c r="AB23" s="108">
        <v>141</v>
      </c>
      <c r="AC23" s="109" t="s">
        <v>94</v>
      </c>
      <c r="AD23" s="196" t="s">
        <v>174</v>
      </c>
      <c r="AE23" s="196" t="s">
        <v>94</v>
      </c>
      <c r="AF23" s="197">
        <f>AE23-AD23</f>
        <v>6</v>
      </c>
      <c r="AG23" s="198">
        <f>IF(AI23="SI",0,J23)</f>
        <v>2537.6</v>
      </c>
      <c r="AH23" s="199">
        <f>AG23*AF23</f>
        <v>15225.599999999999</v>
      </c>
      <c r="AI23" s="200"/>
    </row>
    <row r="24" spans="1:35" ht="15">
      <c r="A24" s="108">
        <v>2018</v>
      </c>
      <c r="B24" s="108">
        <v>315</v>
      </c>
      <c r="C24" s="109" t="s">
        <v>175</v>
      </c>
      <c r="D24" s="194" t="s">
        <v>176</v>
      </c>
      <c r="E24" s="109" t="s">
        <v>177</v>
      </c>
      <c r="F24" s="111" t="s">
        <v>178</v>
      </c>
      <c r="G24" s="112">
        <v>122</v>
      </c>
      <c r="H24" s="112">
        <v>22</v>
      </c>
      <c r="I24" s="143" t="s">
        <v>79</v>
      </c>
      <c r="J24" s="112">
        <f>IF(I24="SI",G24-H24,G24)</f>
        <v>100</v>
      </c>
      <c r="K24" s="195" t="s">
        <v>179</v>
      </c>
      <c r="L24" s="108">
        <v>2018</v>
      </c>
      <c r="M24" s="108">
        <v>4260</v>
      </c>
      <c r="N24" s="109" t="s">
        <v>175</v>
      </c>
      <c r="O24" s="111" t="s">
        <v>180</v>
      </c>
      <c r="P24" s="109" t="s">
        <v>181</v>
      </c>
      <c r="Q24" s="109" t="s">
        <v>181</v>
      </c>
      <c r="R24" s="108">
        <v>2</v>
      </c>
      <c r="S24" s="111" t="s">
        <v>103</v>
      </c>
      <c r="T24" s="108">
        <v>1010203</v>
      </c>
      <c r="U24" s="108">
        <v>140</v>
      </c>
      <c r="V24" s="108">
        <v>8</v>
      </c>
      <c r="W24" s="108">
        <v>3</v>
      </c>
      <c r="X24" s="113">
        <v>2018</v>
      </c>
      <c r="Y24" s="113">
        <v>29</v>
      </c>
      <c r="Z24" s="113">
        <v>0</v>
      </c>
      <c r="AA24" s="114" t="s">
        <v>86</v>
      </c>
      <c r="AB24" s="108">
        <v>25</v>
      </c>
      <c r="AC24" s="109" t="s">
        <v>86</v>
      </c>
      <c r="AD24" s="196" t="s">
        <v>182</v>
      </c>
      <c r="AE24" s="196" t="s">
        <v>86</v>
      </c>
      <c r="AF24" s="197">
        <f>AE24-AD24</f>
        <v>-44</v>
      </c>
      <c r="AG24" s="198">
        <f>IF(AI24="SI",0,J24)</f>
        <v>100</v>
      </c>
      <c r="AH24" s="199">
        <f>AG24*AF24</f>
        <v>-4400</v>
      </c>
      <c r="AI24" s="200"/>
    </row>
    <row r="25" spans="1:35" ht="15">
      <c r="A25" s="108">
        <v>2018</v>
      </c>
      <c r="B25" s="108">
        <v>315</v>
      </c>
      <c r="C25" s="109" t="s">
        <v>175</v>
      </c>
      <c r="D25" s="194" t="s">
        <v>176</v>
      </c>
      <c r="E25" s="109" t="s">
        <v>177</v>
      </c>
      <c r="F25" s="111" t="s">
        <v>178</v>
      </c>
      <c r="G25" s="112">
        <v>122</v>
      </c>
      <c r="H25" s="112">
        <v>22</v>
      </c>
      <c r="I25" s="143" t="s">
        <v>79</v>
      </c>
      <c r="J25" s="112">
        <f>IF(I25="SI",G25-H25,G25)</f>
        <v>100</v>
      </c>
      <c r="K25" s="195" t="s">
        <v>179</v>
      </c>
      <c r="L25" s="108">
        <v>2018</v>
      </c>
      <c r="M25" s="108">
        <v>4260</v>
      </c>
      <c r="N25" s="109" t="s">
        <v>175</v>
      </c>
      <c r="O25" s="111" t="s">
        <v>180</v>
      </c>
      <c r="P25" s="109" t="s">
        <v>181</v>
      </c>
      <c r="Q25" s="109" t="s">
        <v>181</v>
      </c>
      <c r="R25" s="108">
        <v>1</v>
      </c>
      <c r="S25" s="111" t="s">
        <v>85</v>
      </c>
      <c r="T25" s="108">
        <v>1010303</v>
      </c>
      <c r="U25" s="108">
        <v>250</v>
      </c>
      <c r="V25" s="108">
        <v>2</v>
      </c>
      <c r="W25" s="108">
        <v>5</v>
      </c>
      <c r="X25" s="113">
        <v>2018</v>
      </c>
      <c r="Y25" s="113">
        <v>30</v>
      </c>
      <c r="Z25" s="113">
        <v>0</v>
      </c>
      <c r="AA25" s="114" t="s">
        <v>86</v>
      </c>
      <c r="AB25" s="108">
        <v>26</v>
      </c>
      <c r="AC25" s="109" t="s">
        <v>86</v>
      </c>
      <c r="AD25" s="196" t="s">
        <v>182</v>
      </c>
      <c r="AE25" s="196" t="s">
        <v>86</v>
      </c>
      <c r="AF25" s="197">
        <f>AE25-AD25</f>
        <v>-44</v>
      </c>
      <c r="AG25" s="198">
        <f>IF(AI25="SI",0,J25)</f>
        <v>100</v>
      </c>
      <c r="AH25" s="199">
        <f>AG25*AF25</f>
        <v>-4400</v>
      </c>
      <c r="AI25" s="200"/>
    </row>
    <row r="26" spans="1:35" ht="15">
      <c r="A26" s="108">
        <v>2018</v>
      </c>
      <c r="B26" s="108">
        <v>315</v>
      </c>
      <c r="C26" s="109" t="s">
        <v>175</v>
      </c>
      <c r="D26" s="194" t="s">
        <v>176</v>
      </c>
      <c r="E26" s="109" t="s">
        <v>177</v>
      </c>
      <c r="F26" s="111" t="s">
        <v>178</v>
      </c>
      <c r="G26" s="112">
        <v>122</v>
      </c>
      <c r="H26" s="112">
        <v>22</v>
      </c>
      <c r="I26" s="143" t="s">
        <v>79</v>
      </c>
      <c r="J26" s="112">
        <f>IF(I26="SI",G26-H26,G26)</f>
        <v>100</v>
      </c>
      <c r="K26" s="195" t="s">
        <v>179</v>
      </c>
      <c r="L26" s="108">
        <v>2018</v>
      </c>
      <c r="M26" s="108">
        <v>4260</v>
      </c>
      <c r="N26" s="109" t="s">
        <v>175</v>
      </c>
      <c r="O26" s="111" t="s">
        <v>180</v>
      </c>
      <c r="P26" s="109" t="s">
        <v>181</v>
      </c>
      <c r="Q26" s="109" t="s">
        <v>181</v>
      </c>
      <c r="R26" s="108">
        <v>2</v>
      </c>
      <c r="S26" s="111" t="s">
        <v>103</v>
      </c>
      <c r="T26" s="108">
        <v>1010603</v>
      </c>
      <c r="U26" s="108">
        <v>580</v>
      </c>
      <c r="V26" s="108">
        <v>16</v>
      </c>
      <c r="W26" s="108">
        <v>3</v>
      </c>
      <c r="X26" s="113">
        <v>2018</v>
      </c>
      <c r="Y26" s="113">
        <v>32</v>
      </c>
      <c r="Z26" s="113">
        <v>0</v>
      </c>
      <c r="AA26" s="114" t="s">
        <v>86</v>
      </c>
      <c r="AB26" s="108">
        <v>27</v>
      </c>
      <c r="AC26" s="109" t="s">
        <v>86</v>
      </c>
      <c r="AD26" s="196" t="s">
        <v>182</v>
      </c>
      <c r="AE26" s="196" t="s">
        <v>86</v>
      </c>
      <c r="AF26" s="197">
        <f>AE26-AD26</f>
        <v>-44</v>
      </c>
      <c r="AG26" s="198">
        <f>IF(AI26="SI",0,J26)</f>
        <v>100</v>
      </c>
      <c r="AH26" s="199">
        <f>AG26*AF26</f>
        <v>-4400</v>
      </c>
      <c r="AI26" s="200"/>
    </row>
    <row r="27" spans="1:35" ht="15">
      <c r="A27" s="108">
        <v>2018</v>
      </c>
      <c r="B27" s="108">
        <v>315</v>
      </c>
      <c r="C27" s="109" t="s">
        <v>175</v>
      </c>
      <c r="D27" s="194" t="s">
        <v>176</v>
      </c>
      <c r="E27" s="109" t="s">
        <v>177</v>
      </c>
      <c r="F27" s="111" t="s">
        <v>178</v>
      </c>
      <c r="G27" s="112">
        <v>122</v>
      </c>
      <c r="H27" s="112">
        <v>22</v>
      </c>
      <c r="I27" s="143" t="s">
        <v>79</v>
      </c>
      <c r="J27" s="112">
        <f>IF(I27="SI",G27-H27,G27)</f>
        <v>100</v>
      </c>
      <c r="K27" s="195" t="s">
        <v>179</v>
      </c>
      <c r="L27" s="108">
        <v>2018</v>
      </c>
      <c r="M27" s="108">
        <v>4260</v>
      </c>
      <c r="N27" s="109" t="s">
        <v>175</v>
      </c>
      <c r="O27" s="111" t="s">
        <v>180</v>
      </c>
      <c r="P27" s="109" t="s">
        <v>181</v>
      </c>
      <c r="Q27" s="109" t="s">
        <v>181</v>
      </c>
      <c r="R27" s="108">
        <v>2</v>
      </c>
      <c r="S27" s="111" t="s">
        <v>103</v>
      </c>
      <c r="T27" s="108">
        <v>1010703</v>
      </c>
      <c r="U27" s="108">
        <v>690</v>
      </c>
      <c r="V27" s="108">
        <v>8</v>
      </c>
      <c r="W27" s="108">
        <v>3</v>
      </c>
      <c r="X27" s="113">
        <v>2018</v>
      </c>
      <c r="Y27" s="113">
        <v>33</v>
      </c>
      <c r="Z27" s="113">
        <v>0</v>
      </c>
      <c r="AA27" s="114" t="s">
        <v>86</v>
      </c>
      <c r="AB27" s="108">
        <v>28</v>
      </c>
      <c r="AC27" s="109" t="s">
        <v>86</v>
      </c>
      <c r="AD27" s="196" t="s">
        <v>182</v>
      </c>
      <c r="AE27" s="196" t="s">
        <v>86</v>
      </c>
      <c r="AF27" s="197">
        <f>AE27-AD27</f>
        <v>-44</v>
      </c>
      <c r="AG27" s="198">
        <f>IF(AI27="SI",0,J27)</f>
        <v>100</v>
      </c>
      <c r="AH27" s="199">
        <f>AG27*AF27</f>
        <v>-4400</v>
      </c>
      <c r="AI27" s="200"/>
    </row>
    <row r="28" spans="1:35" ht="15">
      <c r="A28" s="108">
        <v>2018</v>
      </c>
      <c r="B28" s="108">
        <v>315</v>
      </c>
      <c r="C28" s="109" t="s">
        <v>175</v>
      </c>
      <c r="D28" s="194" t="s">
        <v>176</v>
      </c>
      <c r="E28" s="109" t="s">
        <v>177</v>
      </c>
      <c r="F28" s="111" t="s">
        <v>178</v>
      </c>
      <c r="G28" s="112">
        <v>122</v>
      </c>
      <c r="H28" s="112">
        <v>22</v>
      </c>
      <c r="I28" s="143" t="s">
        <v>79</v>
      </c>
      <c r="J28" s="112">
        <f>IF(I28="SI",G28-H28,G28)</f>
        <v>100</v>
      </c>
      <c r="K28" s="195" t="s">
        <v>179</v>
      </c>
      <c r="L28" s="108">
        <v>2018</v>
      </c>
      <c r="M28" s="108">
        <v>4260</v>
      </c>
      <c r="N28" s="109" t="s">
        <v>175</v>
      </c>
      <c r="O28" s="111" t="s">
        <v>180</v>
      </c>
      <c r="P28" s="109" t="s">
        <v>181</v>
      </c>
      <c r="Q28" s="109" t="s">
        <v>181</v>
      </c>
      <c r="R28" s="108">
        <v>1</v>
      </c>
      <c r="S28" s="111" t="s">
        <v>85</v>
      </c>
      <c r="T28" s="108">
        <v>1030103</v>
      </c>
      <c r="U28" s="108">
        <v>1130</v>
      </c>
      <c r="V28" s="108">
        <v>6</v>
      </c>
      <c r="W28" s="108">
        <v>3</v>
      </c>
      <c r="X28" s="113">
        <v>2018</v>
      </c>
      <c r="Y28" s="113">
        <v>34</v>
      </c>
      <c r="Z28" s="113">
        <v>0</v>
      </c>
      <c r="AA28" s="114" t="s">
        <v>86</v>
      </c>
      <c r="AB28" s="108">
        <v>29</v>
      </c>
      <c r="AC28" s="109" t="s">
        <v>86</v>
      </c>
      <c r="AD28" s="196" t="s">
        <v>182</v>
      </c>
      <c r="AE28" s="196" t="s">
        <v>86</v>
      </c>
      <c r="AF28" s="197">
        <f>AE28-AD28</f>
        <v>-44</v>
      </c>
      <c r="AG28" s="198">
        <f>IF(AI28="SI",0,J28)</f>
        <v>100</v>
      </c>
      <c r="AH28" s="199">
        <f>AG28*AF28</f>
        <v>-4400</v>
      </c>
      <c r="AI28" s="200"/>
    </row>
    <row r="29" spans="1:35" ht="15">
      <c r="A29" s="108">
        <v>2018</v>
      </c>
      <c r="B29" s="108">
        <v>317</v>
      </c>
      <c r="C29" s="109" t="s">
        <v>183</v>
      </c>
      <c r="D29" s="194" t="s">
        <v>184</v>
      </c>
      <c r="E29" s="109" t="s">
        <v>134</v>
      </c>
      <c r="F29" s="111" t="s">
        <v>185</v>
      </c>
      <c r="G29" s="112">
        <v>390.4</v>
      </c>
      <c r="H29" s="112">
        <v>70.4</v>
      </c>
      <c r="I29" s="143" t="s">
        <v>79</v>
      </c>
      <c r="J29" s="112">
        <f>IF(I29="SI",G29-H29,G29)</f>
        <v>320</v>
      </c>
      <c r="K29" s="195" t="s">
        <v>84</v>
      </c>
      <c r="L29" s="108">
        <v>2018</v>
      </c>
      <c r="M29" s="108">
        <v>4286</v>
      </c>
      <c r="N29" s="109" t="s">
        <v>186</v>
      </c>
      <c r="O29" s="111" t="s">
        <v>92</v>
      </c>
      <c r="P29" s="109" t="s">
        <v>93</v>
      </c>
      <c r="Q29" s="109" t="s">
        <v>93</v>
      </c>
      <c r="R29" s="108">
        <v>1</v>
      </c>
      <c r="S29" s="111" t="s">
        <v>85</v>
      </c>
      <c r="T29" s="108">
        <v>1090503</v>
      </c>
      <c r="U29" s="108">
        <v>3550</v>
      </c>
      <c r="V29" s="108">
        <v>2</v>
      </c>
      <c r="W29" s="108">
        <v>1</v>
      </c>
      <c r="X29" s="113">
        <v>2018</v>
      </c>
      <c r="Y29" s="113">
        <v>60</v>
      </c>
      <c r="Z29" s="113">
        <v>0</v>
      </c>
      <c r="AA29" s="114" t="s">
        <v>86</v>
      </c>
      <c r="AB29" s="108">
        <v>38</v>
      </c>
      <c r="AC29" s="109" t="s">
        <v>86</v>
      </c>
      <c r="AD29" s="196" t="s">
        <v>166</v>
      </c>
      <c r="AE29" s="196" t="s">
        <v>86</v>
      </c>
      <c r="AF29" s="197">
        <f>AE29-AD29</f>
        <v>-15</v>
      </c>
      <c r="AG29" s="198">
        <f>IF(AI29="SI",0,J29)</f>
        <v>320</v>
      </c>
      <c r="AH29" s="199">
        <f>AG29*AF29</f>
        <v>-4800</v>
      </c>
      <c r="AI29" s="200"/>
    </row>
    <row r="30" spans="1:35" ht="15">
      <c r="A30" s="108">
        <v>2018</v>
      </c>
      <c r="B30" s="108">
        <v>318</v>
      </c>
      <c r="C30" s="109" t="s">
        <v>183</v>
      </c>
      <c r="D30" s="194" t="s">
        <v>187</v>
      </c>
      <c r="E30" s="109" t="s">
        <v>186</v>
      </c>
      <c r="F30" s="111" t="s">
        <v>188</v>
      </c>
      <c r="G30" s="112">
        <v>5618.16</v>
      </c>
      <c r="H30" s="112">
        <v>510.74</v>
      </c>
      <c r="I30" s="143" t="s">
        <v>79</v>
      </c>
      <c r="J30" s="112">
        <f>IF(I30="SI",G30-H30,G30)</f>
        <v>5107.42</v>
      </c>
      <c r="K30" s="195" t="s">
        <v>84</v>
      </c>
      <c r="L30" s="108">
        <v>2018</v>
      </c>
      <c r="M30" s="108">
        <v>4308</v>
      </c>
      <c r="N30" s="109" t="s">
        <v>189</v>
      </c>
      <c r="O30" s="111" t="s">
        <v>92</v>
      </c>
      <c r="P30" s="109" t="s">
        <v>93</v>
      </c>
      <c r="Q30" s="109" t="s">
        <v>93</v>
      </c>
      <c r="R30" s="108">
        <v>1</v>
      </c>
      <c r="S30" s="111" t="s">
        <v>85</v>
      </c>
      <c r="T30" s="108">
        <v>1090503</v>
      </c>
      <c r="U30" s="108">
        <v>3550</v>
      </c>
      <c r="V30" s="108">
        <v>2</v>
      </c>
      <c r="W30" s="108">
        <v>1</v>
      </c>
      <c r="X30" s="113">
        <v>2018</v>
      </c>
      <c r="Y30" s="113">
        <v>60</v>
      </c>
      <c r="Z30" s="113">
        <v>0</v>
      </c>
      <c r="AA30" s="114" t="s">
        <v>146</v>
      </c>
      <c r="AB30" s="108">
        <v>327</v>
      </c>
      <c r="AC30" s="109" t="s">
        <v>146</v>
      </c>
      <c r="AD30" s="196" t="s">
        <v>190</v>
      </c>
      <c r="AE30" s="196" t="s">
        <v>146</v>
      </c>
      <c r="AF30" s="197">
        <f>AE30-AD30</f>
        <v>46</v>
      </c>
      <c r="AG30" s="198">
        <f>IF(AI30="SI",0,J30)</f>
        <v>5107.42</v>
      </c>
      <c r="AH30" s="199">
        <f>AG30*AF30</f>
        <v>234941.32</v>
      </c>
      <c r="AI30" s="200"/>
    </row>
    <row r="31" spans="1:35" ht="15">
      <c r="A31" s="108">
        <v>2018</v>
      </c>
      <c r="B31" s="108">
        <v>319</v>
      </c>
      <c r="C31" s="109" t="s">
        <v>183</v>
      </c>
      <c r="D31" s="194" t="s">
        <v>191</v>
      </c>
      <c r="E31" s="109" t="s">
        <v>119</v>
      </c>
      <c r="F31" s="111" t="s">
        <v>192</v>
      </c>
      <c r="G31" s="112">
        <v>2679.04</v>
      </c>
      <c r="H31" s="112">
        <v>103.04</v>
      </c>
      <c r="I31" s="143" t="s">
        <v>79</v>
      </c>
      <c r="J31" s="112">
        <f>IF(I31="SI",G31-H31,G31)</f>
        <v>2576</v>
      </c>
      <c r="K31" s="195" t="s">
        <v>122</v>
      </c>
      <c r="L31" s="108">
        <v>2018</v>
      </c>
      <c r="M31" s="108">
        <v>4284</v>
      </c>
      <c r="N31" s="109" t="s">
        <v>186</v>
      </c>
      <c r="O31" s="111" t="s">
        <v>123</v>
      </c>
      <c r="P31" s="109" t="s">
        <v>124</v>
      </c>
      <c r="Q31" s="109" t="s">
        <v>84</v>
      </c>
      <c r="R31" s="108">
        <v>1</v>
      </c>
      <c r="S31" s="111" t="s">
        <v>85</v>
      </c>
      <c r="T31" s="108">
        <v>1040502</v>
      </c>
      <c r="U31" s="108">
        <v>1890</v>
      </c>
      <c r="V31" s="108">
        <v>4</v>
      </c>
      <c r="W31" s="108">
        <v>1</v>
      </c>
      <c r="X31" s="113">
        <v>2018</v>
      </c>
      <c r="Y31" s="113">
        <v>235</v>
      </c>
      <c r="Z31" s="113">
        <v>0</v>
      </c>
      <c r="AA31" s="114" t="s">
        <v>104</v>
      </c>
      <c r="AB31" s="108">
        <v>258</v>
      </c>
      <c r="AC31" s="109" t="s">
        <v>104</v>
      </c>
      <c r="AD31" s="196" t="s">
        <v>166</v>
      </c>
      <c r="AE31" s="196" t="s">
        <v>104</v>
      </c>
      <c r="AF31" s="197">
        <f>AE31-AD31</f>
        <v>50</v>
      </c>
      <c r="AG31" s="198">
        <f>IF(AI31="SI",0,J31)</f>
        <v>2576</v>
      </c>
      <c r="AH31" s="199">
        <f>AG31*AF31</f>
        <v>128800</v>
      </c>
      <c r="AI31" s="200"/>
    </row>
    <row r="32" spans="1:35" ht="15">
      <c r="A32" s="108">
        <v>2018</v>
      </c>
      <c r="B32" s="108">
        <v>321</v>
      </c>
      <c r="C32" s="109" t="s">
        <v>105</v>
      </c>
      <c r="D32" s="194" t="s">
        <v>193</v>
      </c>
      <c r="E32" s="109" t="s">
        <v>194</v>
      </c>
      <c r="F32" s="111" t="s">
        <v>195</v>
      </c>
      <c r="G32" s="112">
        <v>8.06</v>
      </c>
      <c r="H32" s="112">
        <v>8.06</v>
      </c>
      <c r="I32" s="143" t="s">
        <v>79</v>
      </c>
      <c r="J32" s="112">
        <f>IF(I32="SI",G32-H32,G32)</f>
        <v>0</v>
      </c>
      <c r="K32" s="195" t="s">
        <v>196</v>
      </c>
      <c r="L32" s="108">
        <v>2019</v>
      </c>
      <c r="M32" s="108">
        <v>382</v>
      </c>
      <c r="N32" s="109" t="s">
        <v>197</v>
      </c>
      <c r="O32" s="111" t="s">
        <v>198</v>
      </c>
      <c r="P32" s="109" t="s">
        <v>199</v>
      </c>
      <c r="Q32" s="109" t="s">
        <v>84</v>
      </c>
      <c r="R32" s="108">
        <v>3</v>
      </c>
      <c r="S32" s="111" t="s">
        <v>162</v>
      </c>
      <c r="T32" s="108">
        <v>1080103</v>
      </c>
      <c r="U32" s="108">
        <v>2780</v>
      </c>
      <c r="V32" s="108">
        <v>10</v>
      </c>
      <c r="W32" s="108">
        <v>1</v>
      </c>
      <c r="X32" s="113">
        <v>2018</v>
      </c>
      <c r="Y32" s="113">
        <v>305</v>
      </c>
      <c r="Z32" s="113">
        <v>0</v>
      </c>
      <c r="AA32" s="114" t="s">
        <v>200</v>
      </c>
      <c r="AB32" s="108">
        <v>107</v>
      </c>
      <c r="AC32" s="109" t="s">
        <v>201</v>
      </c>
      <c r="AD32" s="196" t="s">
        <v>201</v>
      </c>
      <c r="AE32" s="196" t="s">
        <v>201</v>
      </c>
      <c r="AF32" s="197">
        <f>AE32-AD32</f>
        <v>0</v>
      </c>
      <c r="AG32" s="198">
        <f>IF(AI32="SI",0,J32)</f>
        <v>0</v>
      </c>
      <c r="AH32" s="199">
        <f>AG32*AF32</f>
        <v>0</v>
      </c>
      <c r="AI32" s="200"/>
    </row>
    <row r="33" spans="1:35" ht="15">
      <c r="A33" s="108">
        <v>2018</v>
      </c>
      <c r="B33" s="108">
        <v>322</v>
      </c>
      <c r="C33" s="109" t="s">
        <v>105</v>
      </c>
      <c r="D33" s="194" t="s">
        <v>203</v>
      </c>
      <c r="E33" s="109" t="s">
        <v>119</v>
      </c>
      <c r="F33" s="111" t="s">
        <v>204</v>
      </c>
      <c r="G33" s="112">
        <v>23.3</v>
      </c>
      <c r="H33" s="112">
        <v>23.3</v>
      </c>
      <c r="I33" s="143" t="s">
        <v>79</v>
      </c>
      <c r="J33" s="112">
        <f>IF(I33="SI",G33-H33,G33)</f>
        <v>0</v>
      </c>
      <c r="K33" s="195" t="s">
        <v>196</v>
      </c>
      <c r="L33" s="108">
        <v>2019</v>
      </c>
      <c r="M33" s="108">
        <v>383</v>
      </c>
      <c r="N33" s="109" t="s">
        <v>197</v>
      </c>
      <c r="O33" s="111" t="s">
        <v>198</v>
      </c>
      <c r="P33" s="109" t="s">
        <v>199</v>
      </c>
      <c r="Q33" s="109" t="s">
        <v>84</v>
      </c>
      <c r="R33" s="108">
        <v>2</v>
      </c>
      <c r="S33" s="111" t="s">
        <v>103</v>
      </c>
      <c r="T33" s="108">
        <v>1040502</v>
      </c>
      <c r="U33" s="108">
        <v>1890</v>
      </c>
      <c r="V33" s="108">
        <v>2</v>
      </c>
      <c r="W33" s="108">
        <v>1</v>
      </c>
      <c r="X33" s="113">
        <v>2018</v>
      </c>
      <c r="Y33" s="113">
        <v>304</v>
      </c>
      <c r="Z33" s="113">
        <v>0</v>
      </c>
      <c r="AA33" s="114" t="s">
        <v>200</v>
      </c>
      <c r="AB33" s="108">
        <v>106</v>
      </c>
      <c r="AC33" s="109" t="s">
        <v>201</v>
      </c>
      <c r="AD33" s="196" t="s">
        <v>201</v>
      </c>
      <c r="AE33" s="196" t="s">
        <v>201</v>
      </c>
      <c r="AF33" s="197">
        <f>AE33-AD33</f>
        <v>0</v>
      </c>
      <c r="AG33" s="198">
        <f>IF(AI33="SI",0,J33)</f>
        <v>0</v>
      </c>
      <c r="AH33" s="199">
        <f>AG33*AF33</f>
        <v>0</v>
      </c>
      <c r="AI33" s="200"/>
    </row>
    <row r="34" spans="1:35" ht="15">
      <c r="A34" s="108">
        <v>2018</v>
      </c>
      <c r="B34" s="108">
        <v>322</v>
      </c>
      <c r="C34" s="109" t="s">
        <v>105</v>
      </c>
      <c r="D34" s="194" t="s">
        <v>203</v>
      </c>
      <c r="E34" s="109" t="s">
        <v>119</v>
      </c>
      <c r="F34" s="111" t="s">
        <v>204</v>
      </c>
      <c r="G34" s="112">
        <v>11.91</v>
      </c>
      <c r="H34" s="112">
        <v>11.91</v>
      </c>
      <c r="I34" s="143" t="s">
        <v>79</v>
      </c>
      <c r="J34" s="112">
        <f>IF(I34="SI",G34-H34,G34)</f>
        <v>0</v>
      </c>
      <c r="K34" s="195" t="s">
        <v>196</v>
      </c>
      <c r="L34" s="108">
        <v>2019</v>
      </c>
      <c r="M34" s="108">
        <v>383</v>
      </c>
      <c r="N34" s="109" t="s">
        <v>197</v>
      </c>
      <c r="O34" s="111" t="s">
        <v>198</v>
      </c>
      <c r="P34" s="109" t="s">
        <v>199</v>
      </c>
      <c r="Q34" s="109" t="s">
        <v>84</v>
      </c>
      <c r="R34" s="108">
        <v>3</v>
      </c>
      <c r="S34" s="111" t="s">
        <v>162</v>
      </c>
      <c r="T34" s="108">
        <v>1080103</v>
      </c>
      <c r="U34" s="108">
        <v>2780</v>
      </c>
      <c r="V34" s="108">
        <v>10</v>
      </c>
      <c r="W34" s="108">
        <v>1</v>
      </c>
      <c r="X34" s="113">
        <v>2018</v>
      </c>
      <c r="Y34" s="113">
        <v>305</v>
      </c>
      <c r="Z34" s="113">
        <v>0</v>
      </c>
      <c r="AA34" s="114" t="s">
        <v>200</v>
      </c>
      <c r="AB34" s="108">
        <v>107</v>
      </c>
      <c r="AC34" s="109" t="s">
        <v>201</v>
      </c>
      <c r="AD34" s="196" t="s">
        <v>201</v>
      </c>
      <c r="AE34" s="196" t="s">
        <v>201</v>
      </c>
      <c r="AF34" s="197">
        <f>AE34-AD34</f>
        <v>0</v>
      </c>
      <c r="AG34" s="198">
        <f>IF(AI34="SI",0,J34)</f>
        <v>0</v>
      </c>
      <c r="AH34" s="199">
        <f>AG34*AF34</f>
        <v>0</v>
      </c>
      <c r="AI34" s="200"/>
    </row>
    <row r="35" spans="1:35" ht="15">
      <c r="A35" s="108">
        <v>2019</v>
      </c>
      <c r="B35" s="108">
        <v>1</v>
      </c>
      <c r="C35" s="109" t="s">
        <v>205</v>
      </c>
      <c r="D35" s="194" t="s">
        <v>206</v>
      </c>
      <c r="E35" s="109" t="s">
        <v>105</v>
      </c>
      <c r="F35" s="111" t="s">
        <v>207</v>
      </c>
      <c r="G35" s="112">
        <v>436.03</v>
      </c>
      <c r="H35" s="112">
        <v>78.63</v>
      </c>
      <c r="I35" s="143" t="s">
        <v>79</v>
      </c>
      <c r="J35" s="112">
        <f>IF(I35="SI",G35-H35,G35)</f>
        <v>357.4</v>
      </c>
      <c r="K35" s="195" t="s">
        <v>84</v>
      </c>
      <c r="L35" s="108">
        <v>2019</v>
      </c>
      <c r="M35" s="108">
        <v>75</v>
      </c>
      <c r="N35" s="109" t="s">
        <v>205</v>
      </c>
      <c r="O35" s="111" t="s">
        <v>151</v>
      </c>
      <c r="P35" s="109" t="s">
        <v>152</v>
      </c>
      <c r="Q35" s="109" t="s">
        <v>153</v>
      </c>
      <c r="R35" s="108">
        <v>1</v>
      </c>
      <c r="S35" s="111" t="s">
        <v>85</v>
      </c>
      <c r="T35" s="108">
        <v>1080203</v>
      </c>
      <c r="U35" s="108">
        <v>2890</v>
      </c>
      <c r="V35" s="108">
        <v>2</v>
      </c>
      <c r="W35" s="108">
        <v>1</v>
      </c>
      <c r="X35" s="113">
        <v>2018</v>
      </c>
      <c r="Y35" s="113">
        <v>41</v>
      </c>
      <c r="Z35" s="113">
        <v>0</v>
      </c>
      <c r="AA35" s="114" t="s">
        <v>94</v>
      </c>
      <c r="AB35" s="108">
        <v>116</v>
      </c>
      <c r="AC35" s="109" t="s">
        <v>94</v>
      </c>
      <c r="AD35" s="196" t="s">
        <v>208</v>
      </c>
      <c r="AE35" s="196" t="s">
        <v>94</v>
      </c>
      <c r="AF35" s="197">
        <f>AE35-AD35</f>
        <v>-8</v>
      </c>
      <c r="AG35" s="198">
        <f>IF(AI35="SI",0,J35)</f>
        <v>357.4</v>
      </c>
      <c r="AH35" s="199">
        <f>AG35*AF35</f>
        <v>-2859.2</v>
      </c>
      <c r="AI35" s="200"/>
    </row>
    <row r="36" spans="1:35" ht="15">
      <c r="A36" s="108">
        <v>2019</v>
      </c>
      <c r="B36" s="108">
        <v>2</v>
      </c>
      <c r="C36" s="109" t="s">
        <v>205</v>
      </c>
      <c r="D36" s="194" t="s">
        <v>209</v>
      </c>
      <c r="E36" s="109" t="s">
        <v>210</v>
      </c>
      <c r="F36" s="111" t="s">
        <v>211</v>
      </c>
      <c r="G36" s="112">
        <v>1141.92</v>
      </c>
      <c r="H36" s="112">
        <v>205.92</v>
      </c>
      <c r="I36" s="143" t="s">
        <v>157</v>
      </c>
      <c r="J36" s="112">
        <f>IF(I36="SI",G36-H36,G36)</f>
        <v>1141.92</v>
      </c>
      <c r="K36" s="195" t="s">
        <v>212</v>
      </c>
      <c r="L36" s="108">
        <v>2019</v>
      </c>
      <c r="M36" s="108">
        <v>70</v>
      </c>
      <c r="N36" s="109" t="s">
        <v>213</v>
      </c>
      <c r="O36" s="111" t="s">
        <v>214</v>
      </c>
      <c r="P36" s="109" t="s">
        <v>215</v>
      </c>
      <c r="Q36" s="109" t="s">
        <v>216</v>
      </c>
      <c r="R36" s="108">
        <v>1</v>
      </c>
      <c r="S36" s="111" t="s">
        <v>85</v>
      </c>
      <c r="T36" s="108">
        <v>1010303</v>
      </c>
      <c r="U36" s="108">
        <v>250</v>
      </c>
      <c r="V36" s="108">
        <v>8</v>
      </c>
      <c r="W36" s="108">
        <v>1</v>
      </c>
      <c r="X36" s="113">
        <v>2018</v>
      </c>
      <c r="Y36" s="113">
        <v>4</v>
      </c>
      <c r="Z36" s="113">
        <v>0</v>
      </c>
      <c r="AA36" s="114" t="s">
        <v>146</v>
      </c>
      <c r="AB36" s="108">
        <v>333</v>
      </c>
      <c r="AC36" s="109" t="s">
        <v>146</v>
      </c>
      <c r="AD36" s="196" t="s">
        <v>217</v>
      </c>
      <c r="AE36" s="196" t="s">
        <v>146</v>
      </c>
      <c r="AF36" s="197">
        <f>AE36-AD36</f>
        <v>41</v>
      </c>
      <c r="AG36" s="198">
        <f>IF(AI36="SI",0,J36)</f>
        <v>1141.92</v>
      </c>
      <c r="AH36" s="199">
        <f>AG36*AF36</f>
        <v>46818.72</v>
      </c>
      <c r="AI36" s="200"/>
    </row>
    <row r="37" spans="1:35" ht="15">
      <c r="A37" s="108">
        <v>2019</v>
      </c>
      <c r="B37" s="108">
        <v>3</v>
      </c>
      <c r="C37" s="109" t="s">
        <v>205</v>
      </c>
      <c r="D37" s="194" t="s">
        <v>218</v>
      </c>
      <c r="E37" s="109" t="s">
        <v>114</v>
      </c>
      <c r="F37" s="111" t="s">
        <v>219</v>
      </c>
      <c r="G37" s="112">
        <v>46.23</v>
      </c>
      <c r="H37" s="112">
        <v>0</v>
      </c>
      <c r="I37" s="143" t="s">
        <v>157</v>
      </c>
      <c r="J37" s="112">
        <f>IF(I37="SI",G37-H37,G37)</f>
        <v>46.23</v>
      </c>
      <c r="K37" s="195" t="s">
        <v>84</v>
      </c>
      <c r="L37" s="108">
        <v>2019</v>
      </c>
      <c r="M37" s="108">
        <v>41</v>
      </c>
      <c r="N37" s="109" t="s">
        <v>210</v>
      </c>
      <c r="O37" s="111" t="s">
        <v>220</v>
      </c>
      <c r="P37" s="109" t="s">
        <v>221</v>
      </c>
      <c r="Q37" s="109" t="s">
        <v>222</v>
      </c>
      <c r="R37" s="108">
        <v>1</v>
      </c>
      <c r="S37" s="111" t="s">
        <v>85</v>
      </c>
      <c r="T37" s="108">
        <v>1010303</v>
      </c>
      <c r="U37" s="108">
        <v>250</v>
      </c>
      <c r="V37" s="108">
        <v>2</v>
      </c>
      <c r="W37" s="108">
        <v>2</v>
      </c>
      <c r="X37" s="113">
        <v>2018</v>
      </c>
      <c r="Y37" s="113">
        <v>85</v>
      </c>
      <c r="Z37" s="113">
        <v>0</v>
      </c>
      <c r="AA37" s="114" t="s">
        <v>86</v>
      </c>
      <c r="AB37" s="108">
        <v>37</v>
      </c>
      <c r="AC37" s="109" t="s">
        <v>86</v>
      </c>
      <c r="AD37" s="196" t="s">
        <v>201</v>
      </c>
      <c r="AE37" s="196" t="s">
        <v>86</v>
      </c>
      <c r="AF37" s="197">
        <f>AE37-AD37</f>
        <v>-14</v>
      </c>
      <c r="AG37" s="198">
        <f>IF(AI37="SI",0,J37)</f>
        <v>46.23</v>
      </c>
      <c r="AH37" s="199">
        <f>AG37*AF37</f>
        <v>-647.2199999999999</v>
      </c>
      <c r="AI37" s="200"/>
    </row>
    <row r="38" spans="1:35" ht="15">
      <c r="A38" s="108">
        <v>2019</v>
      </c>
      <c r="B38" s="108">
        <v>4</v>
      </c>
      <c r="C38" s="109" t="s">
        <v>205</v>
      </c>
      <c r="D38" s="194" t="s">
        <v>223</v>
      </c>
      <c r="E38" s="109" t="s">
        <v>177</v>
      </c>
      <c r="F38" s="111" t="s">
        <v>224</v>
      </c>
      <c r="G38" s="112">
        <v>79.1</v>
      </c>
      <c r="H38" s="112">
        <v>0</v>
      </c>
      <c r="I38" s="143" t="s">
        <v>157</v>
      </c>
      <c r="J38" s="112">
        <f>IF(I38="SI",G38-H38,G38)</f>
        <v>79.1</v>
      </c>
      <c r="K38" s="195" t="s">
        <v>84</v>
      </c>
      <c r="L38" s="108">
        <v>2019</v>
      </c>
      <c r="M38" s="108">
        <v>58</v>
      </c>
      <c r="N38" s="109" t="s">
        <v>213</v>
      </c>
      <c r="O38" s="111" t="s">
        <v>225</v>
      </c>
      <c r="P38" s="109" t="s">
        <v>226</v>
      </c>
      <c r="Q38" s="109" t="s">
        <v>227</v>
      </c>
      <c r="R38" s="108">
        <v>1</v>
      </c>
      <c r="S38" s="111" t="s">
        <v>85</v>
      </c>
      <c r="T38" s="108">
        <v>1040205</v>
      </c>
      <c r="U38" s="108">
        <v>1590</v>
      </c>
      <c r="V38" s="108">
        <v>2</v>
      </c>
      <c r="W38" s="108">
        <v>1</v>
      </c>
      <c r="X38" s="113">
        <v>2018</v>
      </c>
      <c r="Y38" s="113">
        <v>151</v>
      </c>
      <c r="Z38" s="113">
        <v>0</v>
      </c>
      <c r="AA38" s="114" t="s">
        <v>86</v>
      </c>
      <c r="AB38" s="108">
        <v>22</v>
      </c>
      <c r="AC38" s="109" t="s">
        <v>86</v>
      </c>
      <c r="AD38" s="196" t="s">
        <v>217</v>
      </c>
      <c r="AE38" s="196" t="s">
        <v>86</v>
      </c>
      <c r="AF38" s="197">
        <f>AE38-AD38</f>
        <v>-48</v>
      </c>
      <c r="AG38" s="198">
        <f>IF(AI38="SI",0,J38)</f>
        <v>79.1</v>
      </c>
      <c r="AH38" s="199">
        <f>AG38*AF38</f>
        <v>-3796.7999999999997</v>
      </c>
      <c r="AI38" s="200"/>
    </row>
    <row r="39" spans="1:35" ht="15">
      <c r="A39" s="108">
        <v>2019</v>
      </c>
      <c r="B39" s="108">
        <v>5</v>
      </c>
      <c r="C39" s="109" t="s">
        <v>205</v>
      </c>
      <c r="D39" s="194" t="s">
        <v>228</v>
      </c>
      <c r="E39" s="109" t="s">
        <v>200</v>
      </c>
      <c r="F39" s="111" t="s">
        <v>229</v>
      </c>
      <c r="G39" s="112">
        <v>91.5</v>
      </c>
      <c r="H39" s="112">
        <v>16.5</v>
      </c>
      <c r="I39" s="143" t="s">
        <v>79</v>
      </c>
      <c r="J39" s="112">
        <f>IF(I39="SI",G39-H39,G39)</f>
        <v>75</v>
      </c>
      <c r="K39" s="195" t="s">
        <v>230</v>
      </c>
      <c r="L39" s="108">
        <v>2019</v>
      </c>
      <c r="M39" s="108">
        <v>25</v>
      </c>
      <c r="N39" s="109" t="s">
        <v>231</v>
      </c>
      <c r="O39" s="111" t="s">
        <v>232</v>
      </c>
      <c r="P39" s="109" t="s">
        <v>233</v>
      </c>
      <c r="Q39" s="109" t="s">
        <v>84</v>
      </c>
      <c r="R39" s="108">
        <v>3</v>
      </c>
      <c r="S39" s="111" t="s">
        <v>162</v>
      </c>
      <c r="T39" s="108">
        <v>1010503</v>
      </c>
      <c r="U39" s="108">
        <v>470</v>
      </c>
      <c r="V39" s="108">
        <v>2</v>
      </c>
      <c r="W39" s="108">
        <v>3</v>
      </c>
      <c r="X39" s="113">
        <v>2019</v>
      </c>
      <c r="Y39" s="113">
        <v>167</v>
      </c>
      <c r="Z39" s="113">
        <v>0</v>
      </c>
      <c r="AA39" s="114" t="s">
        <v>86</v>
      </c>
      <c r="AB39" s="108">
        <v>18</v>
      </c>
      <c r="AC39" s="109" t="s">
        <v>86</v>
      </c>
      <c r="AD39" s="196" t="s">
        <v>190</v>
      </c>
      <c r="AE39" s="196" t="s">
        <v>86</v>
      </c>
      <c r="AF39" s="197">
        <f>AE39-AD39</f>
        <v>-43</v>
      </c>
      <c r="AG39" s="198">
        <f>IF(AI39="SI",0,J39)</f>
        <v>75</v>
      </c>
      <c r="AH39" s="199">
        <f>AG39*AF39</f>
        <v>-3225</v>
      </c>
      <c r="AI39" s="200"/>
    </row>
    <row r="40" spans="1:35" ht="15">
      <c r="A40" s="108">
        <v>2019</v>
      </c>
      <c r="B40" s="108">
        <v>5</v>
      </c>
      <c r="C40" s="109" t="s">
        <v>205</v>
      </c>
      <c r="D40" s="194" t="s">
        <v>228</v>
      </c>
      <c r="E40" s="109" t="s">
        <v>200</v>
      </c>
      <c r="F40" s="111" t="s">
        <v>229</v>
      </c>
      <c r="G40" s="112">
        <v>91.5</v>
      </c>
      <c r="H40" s="112">
        <v>16.5</v>
      </c>
      <c r="I40" s="143" t="s">
        <v>79</v>
      </c>
      <c r="J40" s="112">
        <f>IF(I40="SI",G40-H40,G40)</f>
        <v>75</v>
      </c>
      <c r="K40" s="195" t="s">
        <v>230</v>
      </c>
      <c r="L40" s="108">
        <v>2019</v>
      </c>
      <c r="M40" s="108">
        <v>25</v>
      </c>
      <c r="N40" s="109" t="s">
        <v>231</v>
      </c>
      <c r="O40" s="111" t="s">
        <v>232</v>
      </c>
      <c r="P40" s="109" t="s">
        <v>233</v>
      </c>
      <c r="Q40" s="109" t="s">
        <v>84</v>
      </c>
      <c r="R40" s="108">
        <v>2</v>
      </c>
      <c r="S40" s="111" t="s">
        <v>103</v>
      </c>
      <c r="T40" s="108">
        <v>1040103</v>
      </c>
      <c r="U40" s="108">
        <v>1460</v>
      </c>
      <c r="V40" s="108">
        <v>4</v>
      </c>
      <c r="W40" s="108">
        <v>5</v>
      </c>
      <c r="X40" s="113">
        <v>2019</v>
      </c>
      <c r="Y40" s="113">
        <v>168</v>
      </c>
      <c r="Z40" s="113">
        <v>0</v>
      </c>
      <c r="AA40" s="114" t="s">
        <v>86</v>
      </c>
      <c r="AB40" s="108">
        <v>19</v>
      </c>
      <c r="AC40" s="109" t="s">
        <v>86</v>
      </c>
      <c r="AD40" s="196" t="s">
        <v>190</v>
      </c>
      <c r="AE40" s="196" t="s">
        <v>86</v>
      </c>
      <c r="AF40" s="197">
        <f>AE40-AD40</f>
        <v>-43</v>
      </c>
      <c r="AG40" s="198">
        <f>IF(AI40="SI",0,J40)</f>
        <v>75</v>
      </c>
      <c r="AH40" s="199">
        <f>AG40*AF40</f>
        <v>-3225</v>
      </c>
      <c r="AI40" s="200"/>
    </row>
    <row r="41" spans="1:35" ht="15">
      <c r="A41" s="108">
        <v>2019</v>
      </c>
      <c r="B41" s="108">
        <v>5</v>
      </c>
      <c r="C41" s="109" t="s">
        <v>205</v>
      </c>
      <c r="D41" s="194" t="s">
        <v>228</v>
      </c>
      <c r="E41" s="109" t="s">
        <v>200</v>
      </c>
      <c r="F41" s="111" t="s">
        <v>229</v>
      </c>
      <c r="G41" s="112">
        <v>91.5</v>
      </c>
      <c r="H41" s="112">
        <v>16.5</v>
      </c>
      <c r="I41" s="143" t="s">
        <v>79</v>
      </c>
      <c r="J41" s="112">
        <f>IF(I41="SI",G41-H41,G41)</f>
        <v>75</v>
      </c>
      <c r="K41" s="195" t="s">
        <v>230</v>
      </c>
      <c r="L41" s="108">
        <v>2019</v>
      </c>
      <c r="M41" s="108">
        <v>25</v>
      </c>
      <c r="N41" s="109" t="s">
        <v>231</v>
      </c>
      <c r="O41" s="111" t="s">
        <v>232</v>
      </c>
      <c r="P41" s="109" t="s">
        <v>233</v>
      </c>
      <c r="Q41" s="109" t="s">
        <v>84</v>
      </c>
      <c r="R41" s="108">
        <v>2</v>
      </c>
      <c r="S41" s="111" t="s">
        <v>103</v>
      </c>
      <c r="T41" s="108">
        <v>1040203</v>
      </c>
      <c r="U41" s="108">
        <v>1570</v>
      </c>
      <c r="V41" s="108">
        <v>4</v>
      </c>
      <c r="W41" s="108">
        <v>5</v>
      </c>
      <c r="X41" s="113">
        <v>2019</v>
      </c>
      <c r="Y41" s="113">
        <v>169</v>
      </c>
      <c r="Z41" s="113">
        <v>0</v>
      </c>
      <c r="AA41" s="114" t="s">
        <v>86</v>
      </c>
      <c r="AB41" s="108">
        <v>20</v>
      </c>
      <c r="AC41" s="109" t="s">
        <v>86</v>
      </c>
      <c r="AD41" s="196" t="s">
        <v>190</v>
      </c>
      <c r="AE41" s="196" t="s">
        <v>86</v>
      </c>
      <c r="AF41" s="197">
        <f>AE41-AD41</f>
        <v>-43</v>
      </c>
      <c r="AG41" s="198">
        <f>IF(AI41="SI",0,J41)</f>
        <v>75</v>
      </c>
      <c r="AH41" s="199">
        <f>AG41*AF41</f>
        <v>-3225</v>
      </c>
      <c r="AI41" s="200"/>
    </row>
    <row r="42" spans="1:35" ht="15">
      <c r="A42" s="108">
        <v>2019</v>
      </c>
      <c r="B42" s="108">
        <v>5</v>
      </c>
      <c r="C42" s="109" t="s">
        <v>205</v>
      </c>
      <c r="D42" s="194" t="s">
        <v>228</v>
      </c>
      <c r="E42" s="109" t="s">
        <v>200</v>
      </c>
      <c r="F42" s="111" t="s">
        <v>229</v>
      </c>
      <c r="G42" s="112">
        <v>91.5</v>
      </c>
      <c r="H42" s="112">
        <v>16.5</v>
      </c>
      <c r="I42" s="143" t="s">
        <v>79</v>
      </c>
      <c r="J42" s="112">
        <f>IF(I42="SI",G42-H42,G42)</f>
        <v>75</v>
      </c>
      <c r="K42" s="195" t="s">
        <v>230</v>
      </c>
      <c r="L42" s="108">
        <v>2019</v>
      </c>
      <c r="M42" s="108">
        <v>25</v>
      </c>
      <c r="N42" s="109" t="s">
        <v>231</v>
      </c>
      <c r="O42" s="111" t="s">
        <v>232</v>
      </c>
      <c r="P42" s="109" t="s">
        <v>233</v>
      </c>
      <c r="Q42" s="109" t="s">
        <v>84</v>
      </c>
      <c r="R42" s="108">
        <v>1</v>
      </c>
      <c r="S42" s="111" t="s">
        <v>85</v>
      </c>
      <c r="T42" s="108">
        <v>1080103</v>
      </c>
      <c r="U42" s="108">
        <v>2780</v>
      </c>
      <c r="V42" s="108">
        <v>4</v>
      </c>
      <c r="W42" s="108">
        <v>1</v>
      </c>
      <c r="X42" s="113">
        <v>2019</v>
      </c>
      <c r="Y42" s="113">
        <v>170</v>
      </c>
      <c r="Z42" s="113">
        <v>0</v>
      </c>
      <c r="AA42" s="114" t="s">
        <v>86</v>
      </c>
      <c r="AB42" s="108">
        <v>21</v>
      </c>
      <c r="AC42" s="109" t="s">
        <v>86</v>
      </c>
      <c r="AD42" s="196" t="s">
        <v>190</v>
      </c>
      <c r="AE42" s="196" t="s">
        <v>86</v>
      </c>
      <c r="AF42" s="197">
        <f>AE42-AD42</f>
        <v>-43</v>
      </c>
      <c r="AG42" s="198">
        <f>IF(AI42="SI",0,J42)</f>
        <v>75</v>
      </c>
      <c r="AH42" s="199">
        <f>AG42*AF42</f>
        <v>-3225</v>
      </c>
      <c r="AI42" s="200"/>
    </row>
    <row r="43" spans="1:35" ht="15">
      <c r="A43" s="108">
        <v>2019</v>
      </c>
      <c r="B43" s="108">
        <v>6</v>
      </c>
      <c r="C43" s="109" t="s">
        <v>205</v>
      </c>
      <c r="D43" s="194" t="s">
        <v>234</v>
      </c>
      <c r="E43" s="109" t="s">
        <v>200</v>
      </c>
      <c r="F43" s="111" t="s">
        <v>235</v>
      </c>
      <c r="G43" s="112">
        <v>1220</v>
      </c>
      <c r="H43" s="112">
        <v>220</v>
      </c>
      <c r="I43" s="143" t="s">
        <v>79</v>
      </c>
      <c r="J43" s="112">
        <f>IF(I43="SI",G43-H43,G43)</f>
        <v>1000</v>
      </c>
      <c r="K43" s="195" t="s">
        <v>236</v>
      </c>
      <c r="L43" s="108">
        <v>2019</v>
      </c>
      <c r="M43" s="108">
        <v>18</v>
      </c>
      <c r="N43" s="109" t="s">
        <v>231</v>
      </c>
      <c r="O43" s="111" t="s">
        <v>237</v>
      </c>
      <c r="P43" s="109" t="s">
        <v>238</v>
      </c>
      <c r="Q43" s="109" t="s">
        <v>238</v>
      </c>
      <c r="R43" s="108">
        <v>1</v>
      </c>
      <c r="S43" s="111" t="s">
        <v>85</v>
      </c>
      <c r="T43" s="108">
        <v>1010203</v>
      </c>
      <c r="U43" s="108">
        <v>140</v>
      </c>
      <c r="V43" s="108">
        <v>6</v>
      </c>
      <c r="W43" s="108">
        <v>1</v>
      </c>
      <c r="X43" s="113">
        <v>2018</v>
      </c>
      <c r="Y43" s="113">
        <v>291</v>
      </c>
      <c r="Z43" s="113">
        <v>0</v>
      </c>
      <c r="AA43" s="114" t="s">
        <v>104</v>
      </c>
      <c r="AB43" s="108">
        <v>257</v>
      </c>
      <c r="AC43" s="109" t="s">
        <v>104</v>
      </c>
      <c r="AD43" s="196" t="s">
        <v>197</v>
      </c>
      <c r="AE43" s="196" t="s">
        <v>104</v>
      </c>
      <c r="AF43" s="197">
        <f>AE43-AD43</f>
        <v>53</v>
      </c>
      <c r="AG43" s="198">
        <f>IF(AI43="SI",0,J43)</f>
        <v>1000</v>
      </c>
      <c r="AH43" s="199">
        <f>AG43*AF43</f>
        <v>53000</v>
      </c>
      <c r="AI43" s="200"/>
    </row>
    <row r="44" spans="1:35" ht="15">
      <c r="A44" s="108">
        <v>2019</v>
      </c>
      <c r="B44" s="108">
        <v>7</v>
      </c>
      <c r="C44" s="109" t="s">
        <v>205</v>
      </c>
      <c r="D44" s="194" t="s">
        <v>240</v>
      </c>
      <c r="E44" s="109" t="s">
        <v>239</v>
      </c>
      <c r="F44" s="111" t="s">
        <v>241</v>
      </c>
      <c r="G44" s="112">
        <v>2500</v>
      </c>
      <c r="H44" s="112">
        <v>450.82</v>
      </c>
      <c r="I44" s="143" t="s">
        <v>157</v>
      </c>
      <c r="J44" s="112">
        <f>IF(I44="SI",G44-H44,G44)</f>
        <v>2500</v>
      </c>
      <c r="K44" s="195" t="s">
        <v>242</v>
      </c>
      <c r="L44" s="108">
        <v>2019</v>
      </c>
      <c r="M44" s="108">
        <v>17</v>
      </c>
      <c r="N44" s="109" t="s">
        <v>231</v>
      </c>
      <c r="O44" s="111" t="s">
        <v>243</v>
      </c>
      <c r="P44" s="109" t="s">
        <v>244</v>
      </c>
      <c r="Q44" s="109" t="s">
        <v>245</v>
      </c>
      <c r="R44" s="108">
        <v>2</v>
      </c>
      <c r="S44" s="111" t="s">
        <v>103</v>
      </c>
      <c r="T44" s="108">
        <v>1040203</v>
      </c>
      <c r="U44" s="108">
        <v>1570</v>
      </c>
      <c r="V44" s="108">
        <v>4</v>
      </c>
      <c r="W44" s="108">
        <v>6</v>
      </c>
      <c r="X44" s="113">
        <v>2018</v>
      </c>
      <c r="Y44" s="113">
        <v>257</v>
      </c>
      <c r="Z44" s="113">
        <v>0</v>
      </c>
      <c r="AA44" s="114" t="s">
        <v>146</v>
      </c>
      <c r="AB44" s="108">
        <v>298</v>
      </c>
      <c r="AC44" s="109" t="s">
        <v>246</v>
      </c>
      <c r="AD44" s="196" t="s">
        <v>142</v>
      </c>
      <c r="AE44" s="196" t="s">
        <v>246</v>
      </c>
      <c r="AF44" s="197">
        <f>AE44-AD44</f>
        <v>68</v>
      </c>
      <c r="AG44" s="198">
        <f>IF(AI44="SI",0,J44)</f>
        <v>2500</v>
      </c>
      <c r="AH44" s="199">
        <f>AG44*AF44</f>
        <v>170000</v>
      </c>
      <c r="AI44" s="200"/>
    </row>
    <row r="45" spans="1:35" ht="15">
      <c r="A45" s="108">
        <v>2019</v>
      </c>
      <c r="B45" s="108">
        <v>8</v>
      </c>
      <c r="C45" s="109" t="s">
        <v>205</v>
      </c>
      <c r="D45" s="194" t="s">
        <v>247</v>
      </c>
      <c r="E45" s="109" t="s">
        <v>200</v>
      </c>
      <c r="F45" s="111" t="s">
        <v>248</v>
      </c>
      <c r="G45" s="112">
        <v>183</v>
      </c>
      <c r="H45" s="112">
        <v>33</v>
      </c>
      <c r="I45" s="143" t="s">
        <v>79</v>
      </c>
      <c r="J45" s="112">
        <f>IF(I45="SI",G45-H45,G45)</f>
        <v>150</v>
      </c>
      <c r="K45" s="195" t="s">
        <v>249</v>
      </c>
      <c r="L45" s="108">
        <v>2019</v>
      </c>
      <c r="M45" s="108">
        <v>31</v>
      </c>
      <c r="N45" s="109" t="s">
        <v>231</v>
      </c>
      <c r="O45" s="111" t="s">
        <v>250</v>
      </c>
      <c r="P45" s="109" t="s">
        <v>251</v>
      </c>
      <c r="Q45" s="109" t="s">
        <v>251</v>
      </c>
      <c r="R45" s="108">
        <v>2</v>
      </c>
      <c r="S45" s="111" t="s">
        <v>103</v>
      </c>
      <c r="T45" s="108">
        <v>1040203</v>
      </c>
      <c r="U45" s="108">
        <v>1570</v>
      </c>
      <c r="V45" s="108">
        <v>4</v>
      </c>
      <c r="W45" s="108">
        <v>5</v>
      </c>
      <c r="X45" s="113">
        <v>2018</v>
      </c>
      <c r="Y45" s="113">
        <v>253</v>
      </c>
      <c r="Z45" s="113">
        <v>0</v>
      </c>
      <c r="AA45" s="114" t="s">
        <v>86</v>
      </c>
      <c r="AB45" s="108">
        <v>35</v>
      </c>
      <c r="AC45" s="109" t="s">
        <v>86</v>
      </c>
      <c r="AD45" s="196" t="s">
        <v>174</v>
      </c>
      <c r="AE45" s="196" t="s">
        <v>86</v>
      </c>
      <c r="AF45" s="197">
        <f>AE45-AD45</f>
        <v>-20</v>
      </c>
      <c r="AG45" s="198">
        <f>IF(AI45="SI",0,J45)</f>
        <v>150</v>
      </c>
      <c r="AH45" s="199">
        <f>AG45*AF45</f>
        <v>-3000</v>
      </c>
      <c r="AI45" s="200"/>
    </row>
    <row r="46" spans="1:35" ht="15">
      <c r="A46" s="108">
        <v>2019</v>
      </c>
      <c r="B46" s="108">
        <v>8</v>
      </c>
      <c r="C46" s="109" t="s">
        <v>205</v>
      </c>
      <c r="D46" s="194" t="s">
        <v>247</v>
      </c>
      <c r="E46" s="109" t="s">
        <v>200</v>
      </c>
      <c r="F46" s="111" t="s">
        <v>248</v>
      </c>
      <c r="G46" s="112">
        <v>183</v>
      </c>
      <c r="H46" s="112">
        <v>33</v>
      </c>
      <c r="I46" s="143" t="s">
        <v>79</v>
      </c>
      <c r="J46" s="112">
        <f>IF(I46="SI",G46-H46,G46)</f>
        <v>150</v>
      </c>
      <c r="K46" s="195" t="s">
        <v>249</v>
      </c>
      <c r="L46" s="108">
        <v>2019</v>
      </c>
      <c r="M46" s="108">
        <v>31</v>
      </c>
      <c r="N46" s="109" t="s">
        <v>231</v>
      </c>
      <c r="O46" s="111" t="s">
        <v>250</v>
      </c>
      <c r="P46" s="109" t="s">
        <v>251</v>
      </c>
      <c r="Q46" s="109" t="s">
        <v>251</v>
      </c>
      <c r="R46" s="108">
        <v>2</v>
      </c>
      <c r="S46" s="111" t="s">
        <v>103</v>
      </c>
      <c r="T46" s="108">
        <v>1040103</v>
      </c>
      <c r="U46" s="108">
        <v>1460</v>
      </c>
      <c r="V46" s="108">
        <v>4</v>
      </c>
      <c r="W46" s="108">
        <v>6</v>
      </c>
      <c r="X46" s="113">
        <v>2018</v>
      </c>
      <c r="Y46" s="113">
        <v>252</v>
      </c>
      <c r="Z46" s="113">
        <v>0</v>
      </c>
      <c r="AA46" s="114" t="s">
        <v>86</v>
      </c>
      <c r="AB46" s="108">
        <v>34</v>
      </c>
      <c r="AC46" s="109" t="s">
        <v>86</v>
      </c>
      <c r="AD46" s="196" t="s">
        <v>174</v>
      </c>
      <c r="AE46" s="196" t="s">
        <v>86</v>
      </c>
      <c r="AF46" s="197">
        <f>AE46-AD46</f>
        <v>-20</v>
      </c>
      <c r="AG46" s="198">
        <f>IF(AI46="SI",0,J46)</f>
        <v>150</v>
      </c>
      <c r="AH46" s="199">
        <f>AG46*AF46</f>
        <v>-3000</v>
      </c>
      <c r="AI46" s="200"/>
    </row>
    <row r="47" spans="1:35" ht="15">
      <c r="A47" s="108">
        <v>2019</v>
      </c>
      <c r="B47" s="108">
        <v>8</v>
      </c>
      <c r="C47" s="109" t="s">
        <v>205</v>
      </c>
      <c r="D47" s="194" t="s">
        <v>247</v>
      </c>
      <c r="E47" s="109" t="s">
        <v>200</v>
      </c>
      <c r="F47" s="111" t="s">
        <v>248</v>
      </c>
      <c r="G47" s="112">
        <v>158.6</v>
      </c>
      <c r="H47" s="112">
        <v>28.6</v>
      </c>
      <c r="I47" s="143" t="s">
        <v>79</v>
      </c>
      <c r="J47" s="112">
        <f>IF(I47="SI",G47-H47,G47)</f>
        <v>130</v>
      </c>
      <c r="K47" s="195" t="s">
        <v>249</v>
      </c>
      <c r="L47" s="108">
        <v>2019</v>
      </c>
      <c r="M47" s="108">
        <v>31</v>
      </c>
      <c r="N47" s="109" t="s">
        <v>231</v>
      </c>
      <c r="O47" s="111" t="s">
        <v>250</v>
      </c>
      <c r="P47" s="109" t="s">
        <v>251</v>
      </c>
      <c r="Q47" s="109" t="s">
        <v>251</v>
      </c>
      <c r="R47" s="108">
        <v>3</v>
      </c>
      <c r="S47" s="111" t="s">
        <v>162</v>
      </c>
      <c r="T47" s="108">
        <v>1010503</v>
      </c>
      <c r="U47" s="108">
        <v>470</v>
      </c>
      <c r="V47" s="108">
        <v>2</v>
      </c>
      <c r="W47" s="108">
        <v>3</v>
      </c>
      <c r="X47" s="113">
        <v>2018</v>
      </c>
      <c r="Y47" s="113">
        <v>251</v>
      </c>
      <c r="Z47" s="113">
        <v>0</v>
      </c>
      <c r="AA47" s="114" t="s">
        <v>86</v>
      </c>
      <c r="AB47" s="108">
        <v>33</v>
      </c>
      <c r="AC47" s="109" t="s">
        <v>86</v>
      </c>
      <c r="AD47" s="196" t="s">
        <v>174</v>
      </c>
      <c r="AE47" s="196" t="s">
        <v>86</v>
      </c>
      <c r="AF47" s="197">
        <f>AE47-AD47</f>
        <v>-20</v>
      </c>
      <c r="AG47" s="198">
        <f>IF(AI47="SI",0,J47)</f>
        <v>130</v>
      </c>
      <c r="AH47" s="199">
        <f>AG47*AF47</f>
        <v>-2600</v>
      </c>
      <c r="AI47" s="200"/>
    </row>
    <row r="48" spans="1:35" ht="15">
      <c r="A48" s="108">
        <v>2019</v>
      </c>
      <c r="B48" s="108">
        <v>9</v>
      </c>
      <c r="C48" s="109" t="s">
        <v>205</v>
      </c>
      <c r="D48" s="194" t="s">
        <v>252</v>
      </c>
      <c r="E48" s="109" t="s">
        <v>105</v>
      </c>
      <c r="F48" s="111" t="s">
        <v>253</v>
      </c>
      <c r="G48" s="112">
        <v>183</v>
      </c>
      <c r="H48" s="112">
        <v>33</v>
      </c>
      <c r="I48" s="143" t="s">
        <v>79</v>
      </c>
      <c r="J48" s="112">
        <f>IF(I48="SI",G48-H48,G48)</f>
        <v>150</v>
      </c>
      <c r="K48" s="195" t="s">
        <v>254</v>
      </c>
      <c r="L48" s="108">
        <v>2019</v>
      </c>
      <c r="M48" s="108">
        <v>68</v>
      </c>
      <c r="N48" s="109" t="s">
        <v>213</v>
      </c>
      <c r="O48" s="111" t="s">
        <v>255</v>
      </c>
      <c r="P48" s="109" t="s">
        <v>256</v>
      </c>
      <c r="Q48" s="109" t="s">
        <v>84</v>
      </c>
      <c r="R48" s="108">
        <v>2</v>
      </c>
      <c r="S48" s="111" t="s">
        <v>103</v>
      </c>
      <c r="T48" s="108">
        <v>1040203</v>
      </c>
      <c r="U48" s="108">
        <v>1570</v>
      </c>
      <c r="V48" s="108">
        <v>4</v>
      </c>
      <c r="W48" s="108">
        <v>6</v>
      </c>
      <c r="X48" s="113">
        <v>2018</v>
      </c>
      <c r="Y48" s="113">
        <v>327</v>
      </c>
      <c r="Z48" s="113">
        <v>0</v>
      </c>
      <c r="AA48" s="114" t="s">
        <v>86</v>
      </c>
      <c r="AB48" s="108">
        <v>36</v>
      </c>
      <c r="AC48" s="109" t="s">
        <v>86</v>
      </c>
      <c r="AD48" s="196" t="s">
        <v>217</v>
      </c>
      <c r="AE48" s="196" t="s">
        <v>86</v>
      </c>
      <c r="AF48" s="197">
        <f>AE48-AD48</f>
        <v>-48</v>
      </c>
      <c r="AG48" s="198">
        <f>IF(AI48="SI",0,J48)</f>
        <v>150</v>
      </c>
      <c r="AH48" s="199">
        <f>AG48*AF48</f>
        <v>-7200</v>
      </c>
      <c r="AI48" s="200"/>
    </row>
    <row r="49" spans="1:35" ht="15">
      <c r="A49" s="108">
        <v>2019</v>
      </c>
      <c r="B49" s="108">
        <v>10</v>
      </c>
      <c r="C49" s="109" t="s">
        <v>205</v>
      </c>
      <c r="D49" s="194" t="s">
        <v>257</v>
      </c>
      <c r="E49" s="109" t="s">
        <v>231</v>
      </c>
      <c r="F49" s="111" t="s">
        <v>258</v>
      </c>
      <c r="G49" s="112">
        <v>532.66</v>
      </c>
      <c r="H49" s="112">
        <v>0</v>
      </c>
      <c r="I49" s="143" t="s">
        <v>79</v>
      </c>
      <c r="J49" s="112">
        <f>IF(I49="SI",G49-H49,G49)</f>
        <v>532.66</v>
      </c>
      <c r="K49" s="195" t="s">
        <v>259</v>
      </c>
      <c r="L49" s="108">
        <v>2019</v>
      </c>
      <c r="M49" s="108">
        <v>63</v>
      </c>
      <c r="N49" s="109" t="s">
        <v>213</v>
      </c>
      <c r="O49" s="111" t="s">
        <v>260</v>
      </c>
      <c r="P49" s="109" t="s">
        <v>261</v>
      </c>
      <c r="Q49" s="109" t="s">
        <v>261</v>
      </c>
      <c r="R49" s="108">
        <v>1</v>
      </c>
      <c r="S49" s="111" t="s">
        <v>85</v>
      </c>
      <c r="T49" s="108">
        <v>1080203</v>
      </c>
      <c r="U49" s="108">
        <v>2890</v>
      </c>
      <c r="V49" s="108">
        <v>4</v>
      </c>
      <c r="W49" s="108">
        <v>1</v>
      </c>
      <c r="X49" s="113">
        <v>2018</v>
      </c>
      <c r="Y49" s="113">
        <v>46</v>
      </c>
      <c r="Z49" s="113">
        <v>0</v>
      </c>
      <c r="AA49" s="114" t="s">
        <v>86</v>
      </c>
      <c r="AB49" s="108">
        <v>83</v>
      </c>
      <c r="AC49" s="109" t="s">
        <v>197</v>
      </c>
      <c r="AD49" s="196" t="s">
        <v>262</v>
      </c>
      <c r="AE49" s="196" t="s">
        <v>262</v>
      </c>
      <c r="AF49" s="197">
        <f>AE49-AD49</f>
        <v>0</v>
      </c>
      <c r="AG49" s="198">
        <f>IF(AI49="SI",0,J49)</f>
        <v>532.66</v>
      </c>
      <c r="AH49" s="199">
        <f>AG49*AF49</f>
        <v>0</v>
      </c>
      <c r="AI49" s="200"/>
    </row>
    <row r="50" spans="1:35" ht="15">
      <c r="A50" s="108">
        <v>2019</v>
      </c>
      <c r="B50" s="108">
        <v>10</v>
      </c>
      <c r="C50" s="109" t="s">
        <v>205</v>
      </c>
      <c r="D50" s="194" t="s">
        <v>257</v>
      </c>
      <c r="E50" s="109" t="s">
        <v>231</v>
      </c>
      <c r="F50" s="111" t="s">
        <v>263</v>
      </c>
      <c r="G50" s="112">
        <v>181.75</v>
      </c>
      <c r="H50" s="112">
        <v>0</v>
      </c>
      <c r="I50" s="143" t="s">
        <v>79</v>
      </c>
      <c r="J50" s="112">
        <f>IF(I50="SI",G50-H50,G50)</f>
        <v>181.75</v>
      </c>
      <c r="K50" s="195" t="s">
        <v>259</v>
      </c>
      <c r="L50" s="108">
        <v>2019</v>
      </c>
      <c r="M50" s="108">
        <v>63</v>
      </c>
      <c r="N50" s="109" t="s">
        <v>213</v>
      </c>
      <c r="O50" s="111" t="s">
        <v>260</v>
      </c>
      <c r="P50" s="109" t="s">
        <v>261</v>
      </c>
      <c r="Q50" s="109" t="s">
        <v>261</v>
      </c>
      <c r="R50" s="108">
        <v>1</v>
      </c>
      <c r="S50" s="111" t="s">
        <v>85</v>
      </c>
      <c r="T50" s="108">
        <v>1010503</v>
      </c>
      <c r="U50" s="108">
        <v>470</v>
      </c>
      <c r="V50" s="108">
        <v>2</v>
      </c>
      <c r="W50" s="108">
        <v>1</v>
      </c>
      <c r="X50" s="113">
        <v>2018</v>
      </c>
      <c r="Y50" s="113">
        <v>42</v>
      </c>
      <c r="Z50" s="113">
        <v>0</v>
      </c>
      <c r="AA50" s="114" t="s">
        <v>86</v>
      </c>
      <c r="AB50" s="108">
        <v>79</v>
      </c>
      <c r="AC50" s="109" t="s">
        <v>197</v>
      </c>
      <c r="AD50" s="196" t="s">
        <v>262</v>
      </c>
      <c r="AE50" s="196" t="s">
        <v>262</v>
      </c>
      <c r="AF50" s="197">
        <f>AE50-AD50</f>
        <v>0</v>
      </c>
      <c r="AG50" s="198">
        <f>IF(AI50="SI",0,J50)</f>
        <v>181.75</v>
      </c>
      <c r="AH50" s="199">
        <f>AG50*AF50</f>
        <v>0</v>
      </c>
      <c r="AI50" s="200"/>
    </row>
    <row r="51" spans="1:35" ht="15">
      <c r="A51" s="108">
        <v>2019</v>
      </c>
      <c r="B51" s="108">
        <v>10</v>
      </c>
      <c r="C51" s="109" t="s">
        <v>205</v>
      </c>
      <c r="D51" s="194" t="s">
        <v>257</v>
      </c>
      <c r="E51" s="109" t="s">
        <v>231</v>
      </c>
      <c r="F51" s="111" t="s">
        <v>264</v>
      </c>
      <c r="G51" s="112">
        <v>288.32</v>
      </c>
      <c r="H51" s="112">
        <v>288.32</v>
      </c>
      <c r="I51" s="143" t="s">
        <v>79</v>
      </c>
      <c r="J51" s="112">
        <f>IF(I51="SI",G51-H51,G51)</f>
        <v>0</v>
      </c>
      <c r="K51" s="195" t="s">
        <v>259</v>
      </c>
      <c r="L51" s="108">
        <v>2019</v>
      </c>
      <c r="M51" s="108">
        <v>63</v>
      </c>
      <c r="N51" s="109" t="s">
        <v>213</v>
      </c>
      <c r="O51" s="111" t="s">
        <v>260</v>
      </c>
      <c r="P51" s="109" t="s">
        <v>261</v>
      </c>
      <c r="Q51" s="109" t="s">
        <v>261</v>
      </c>
      <c r="R51" s="108">
        <v>1</v>
      </c>
      <c r="S51" s="111" t="s">
        <v>85</v>
      </c>
      <c r="T51" s="108">
        <v>1080203</v>
      </c>
      <c r="U51" s="108">
        <v>2890</v>
      </c>
      <c r="V51" s="108">
        <v>4</v>
      </c>
      <c r="W51" s="108">
        <v>1</v>
      </c>
      <c r="X51" s="113">
        <v>2019</v>
      </c>
      <c r="Y51" s="113">
        <v>2</v>
      </c>
      <c r="Z51" s="113">
        <v>0</v>
      </c>
      <c r="AA51" s="114" t="s">
        <v>86</v>
      </c>
      <c r="AB51" s="108">
        <v>85</v>
      </c>
      <c r="AC51" s="109" t="s">
        <v>197</v>
      </c>
      <c r="AD51" s="196" t="s">
        <v>262</v>
      </c>
      <c r="AE51" s="196" t="s">
        <v>262</v>
      </c>
      <c r="AF51" s="197">
        <f>AE51-AD51</f>
        <v>0</v>
      </c>
      <c r="AG51" s="198">
        <f>IF(AI51="SI",0,J51)</f>
        <v>0</v>
      </c>
      <c r="AH51" s="199">
        <f>AG51*AF51</f>
        <v>0</v>
      </c>
      <c r="AI51" s="200"/>
    </row>
    <row r="52" spans="1:35" ht="15">
      <c r="A52" s="108">
        <v>2019</v>
      </c>
      <c r="B52" s="108">
        <v>10</v>
      </c>
      <c r="C52" s="109" t="s">
        <v>205</v>
      </c>
      <c r="D52" s="194" t="s">
        <v>257</v>
      </c>
      <c r="E52" s="109" t="s">
        <v>231</v>
      </c>
      <c r="F52" s="111" t="s">
        <v>263</v>
      </c>
      <c r="G52" s="112">
        <v>82.69</v>
      </c>
      <c r="H52" s="112">
        <v>0</v>
      </c>
      <c r="I52" s="143" t="s">
        <v>79</v>
      </c>
      <c r="J52" s="112">
        <f>IF(I52="SI",G52-H52,G52)</f>
        <v>82.69</v>
      </c>
      <c r="K52" s="195" t="s">
        <v>259</v>
      </c>
      <c r="L52" s="108">
        <v>2019</v>
      </c>
      <c r="M52" s="108">
        <v>63</v>
      </c>
      <c r="N52" s="109" t="s">
        <v>213</v>
      </c>
      <c r="O52" s="111" t="s">
        <v>260</v>
      </c>
      <c r="P52" s="109" t="s">
        <v>261</v>
      </c>
      <c r="Q52" s="109" t="s">
        <v>261</v>
      </c>
      <c r="R52" s="108">
        <v>1</v>
      </c>
      <c r="S52" s="111" t="s">
        <v>85</v>
      </c>
      <c r="T52" s="108">
        <v>1010503</v>
      </c>
      <c r="U52" s="108">
        <v>470</v>
      </c>
      <c r="V52" s="108">
        <v>6</v>
      </c>
      <c r="W52" s="108">
        <v>1</v>
      </c>
      <c r="X52" s="113">
        <v>2018</v>
      </c>
      <c r="Y52" s="113">
        <v>43</v>
      </c>
      <c r="Z52" s="113">
        <v>0</v>
      </c>
      <c r="AA52" s="114" t="s">
        <v>86</v>
      </c>
      <c r="AB52" s="108">
        <v>80</v>
      </c>
      <c r="AC52" s="109" t="s">
        <v>197</v>
      </c>
      <c r="AD52" s="196" t="s">
        <v>262</v>
      </c>
      <c r="AE52" s="196" t="s">
        <v>262</v>
      </c>
      <c r="AF52" s="197">
        <f>AE52-AD52</f>
        <v>0</v>
      </c>
      <c r="AG52" s="198">
        <f>IF(AI52="SI",0,J52)</f>
        <v>82.69</v>
      </c>
      <c r="AH52" s="199">
        <f>AG52*AF52</f>
        <v>0</v>
      </c>
      <c r="AI52" s="200"/>
    </row>
    <row r="53" spans="1:35" ht="15">
      <c r="A53" s="108">
        <v>2019</v>
      </c>
      <c r="B53" s="108">
        <v>10</v>
      </c>
      <c r="C53" s="109" t="s">
        <v>205</v>
      </c>
      <c r="D53" s="194" t="s">
        <v>257</v>
      </c>
      <c r="E53" s="109" t="s">
        <v>231</v>
      </c>
      <c r="F53" s="111" t="s">
        <v>263</v>
      </c>
      <c r="G53" s="112">
        <v>338.53</v>
      </c>
      <c r="H53" s="112">
        <v>0</v>
      </c>
      <c r="I53" s="143" t="s">
        <v>79</v>
      </c>
      <c r="J53" s="112">
        <f>IF(I53="SI",G53-H53,G53)</f>
        <v>338.53</v>
      </c>
      <c r="K53" s="195" t="s">
        <v>259</v>
      </c>
      <c r="L53" s="108">
        <v>2019</v>
      </c>
      <c r="M53" s="108">
        <v>63</v>
      </c>
      <c r="N53" s="109" t="s">
        <v>213</v>
      </c>
      <c r="O53" s="111" t="s">
        <v>260</v>
      </c>
      <c r="P53" s="109" t="s">
        <v>261</v>
      </c>
      <c r="Q53" s="109" t="s">
        <v>261</v>
      </c>
      <c r="R53" s="108">
        <v>2</v>
      </c>
      <c r="S53" s="111" t="s">
        <v>103</v>
      </c>
      <c r="T53" s="108">
        <v>1040103</v>
      </c>
      <c r="U53" s="108">
        <v>1460</v>
      </c>
      <c r="V53" s="108">
        <v>4</v>
      </c>
      <c r="W53" s="108">
        <v>2</v>
      </c>
      <c r="X53" s="113">
        <v>2018</v>
      </c>
      <c r="Y53" s="113">
        <v>44</v>
      </c>
      <c r="Z53" s="113">
        <v>0</v>
      </c>
      <c r="AA53" s="114" t="s">
        <v>86</v>
      </c>
      <c r="AB53" s="108">
        <v>81</v>
      </c>
      <c r="AC53" s="109" t="s">
        <v>197</v>
      </c>
      <c r="AD53" s="196" t="s">
        <v>262</v>
      </c>
      <c r="AE53" s="196" t="s">
        <v>262</v>
      </c>
      <c r="AF53" s="197">
        <f>AE53-AD53</f>
        <v>0</v>
      </c>
      <c r="AG53" s="198">
        <f>IF(AI53="SI",0,J53)</f>
        <v>338.53</v>
      </c>
      <c r="AH53" s="199">
        <f>AG53*AF53</f>
        <v>0</v>
      </c>
      <c r="AI53" s="200"/>
    </row>
    <row r="54" spans="1:35" ht="15">
      <c r="A54" s="108">
        <v>2019</v>
      </c>
      <c r="B54" s="108">
        <v>10</v>
      </c>
      <c r="C54" s="109" t="s">
        <v>205</v>
      </c>
      <c r="D54" s="194" t="s">
        <v>257</v>
      </c>
      <c r="E54" s="109" t="s">
        <v>231</v>
      </c>
      <c r="F54" s="111" t="s">
        <v>263</v>
      </c>
      <c r="G54" s="112">
        <v>376.24</v>
      </c>
      <c r="H54" s="112">
        <v>0</v>
      </c>
      <c r="I54" s="143" t="s">
        <v>79</v>
      </c>
      <c r="J54" s="112">
        <f>IF(I54="SI",G54-H54,G54)</f>
        <v>376.24</v>
      </c>
      <c r="K54" s="195" t="s">
        <v>259</v>
      </c>
      <c r="L54" s="108">
        <v>2019</v>
      </c>
      <c r="M54" s="108">
        <v>63</v>
      </c>
      <c r="N54" s="109" t="s">
        <v>213</v>
      </c>
      <c r="O54" s="111" t="s">
        <v>260</v>
      </c>
      <c r="P54" s="109" t="s">
        <v>261</v>
      </c>
      <c r="Q54" s="109" t="s">
        <v>261</v>
      </c>
      <c r="R54" s="108">
        <v>2</v>
      </c>
      <c r="S54" s="111" t="s">
        <v>103</v>
      </c>
      <c r="T54" s="108">
        <v>1040203</v>
      </c>
      <c r="U54" s="108">
        <v>1570</v>
      </c>
      <c r="V54" s="108">
        <v>4</v>
      </c>
      <c r="W54" s="108">
        <v>2</v>
      </c>
      <c r="X54" s="113">
        <v>2018</v>
      </c>
      <c r="Y54" s="113">
        <v>45</v>
      </c>
      <c r="Z54" s="113">
        <v>0</v>
      </c>
      <c r="AA54" s="114" t="s">
        <v>86</v>
      </c>
      <c r="AB54" s="108">
        <v>82</v>
      </c>
      <c r="AC54" s="109" t="s">
        <v>197</v>
      </c>
      <c r="AD54" s="196" t="s">
        <v>262</v>
      </c>
      <c r="AE54" s="196" t="s">
        <v>262</v>
      </c>
      <c r="AF54" s="197">
        <f>AE54-AD54</f>
        <v>0</v>
      </c>
      <c r="AG54" s="198">
        <f>IF(AI54="SI",0,J54)</f>
        <v>376.24</v>
      </c>
      <c r="AH54" s="199">
        <f>AG54*AF54</f>
        <v>0</v>
      </c>
      <c r="AI54" s="200"/>
    </row>
    <row r="55" spans="1:35" ht="15">
      <c r="A55" s="108">
        <v>2019</v>
      </c>
      <c r="B55" s="108">
        <v>10</v>
      </c>
      <c r="C55" s="109" t="s">
        <v>205</v>
      </c>
      <c r="D55" s="194" t="s">
        <v>257</v>
      </c>
      <c r="E55" s="109" t="s">
        <v>231</v>
      </c>
      <c r="F55" s="111" t="s">
        <v>263</v>
      </c>
      <c r="G55" s="112">
        <v>60.12</v>
      </c>
      <c r="H55" s="112">
        <v>0</v>
      </c>
      <c r="I55" s="143" t="s">
        <v>79</v>
      </c>
      <c r="J55" s="112">
        <f>IF(I55="SI",G55-H55,G55)</f>
        <v>60.12</v>
      </c>
      <c r="K55" s="195" t="s">
        <v>259</v>
      </c>
      <c r="L55" s="108">
        <v>2019</v>
      </c>
      <c r="M55" s="108">
        <v>63</v>
      </c>
      <c r="N55" s="109" t="s">
        <v>213</v>
      </c>
      <c r="O55" s="111" t="s">
        <v>260</v>
      </c>
      <c r="P55" s="109" t="s">
        <v>261</v>
      </c>
      <c r="Q55" s="109" t="s">
        <v>261</v>
      </c>
      <c r="R55" s="108">
        <v>1</v>
      </c>
      <c r="S55" s="111" t="s">
        <v>85</v>
      </c>
      <c r="T55" s="108">
        <v>1100503</v>
      </c>
      <c r="U55" s="108">
        <v>4210</v>
      </c>
      <c r="V55" s="108">
        <v>2</v>
      </c>
      <c r="W55" s="108">
        <v>1</v>
      </c>
      <c r="X55" s="113">
        <v>2018</v>
      </c>
      <c r="Y55" s="113">
        <v>47</v>
      </c>
      <c r="Z55" s="113">
        <v>0</v>
      </c>
      <c r="AA55" s="114" t="s">
        <v>86</v>
      </c>
      <c r="AB55" s="108">
        <v>84</v>
      </c>
      <c r="AC55" s="109" t="s">
        <v>197</v>
      </c>
      <c r="AD55" s="196" t="s">
        <v>262</v>
      </c>
      <c r="AE55" s="196" t="s">
        <v>262</v>
      </c>
      <c r="AF55" s="197">
        <f>AE55-AD55</f>
        <v>0</v>
      </c>
      <c r="AG55" s="198">
        <f>IF(AI55="SI",0,J55)</f>
        <v>60.12</v>
      </c>
      <c r="AH55" s="199">
        <f>AG55*AF55</f>
        <v>0</v>
      </c>
      <c r="AI55" s="200"/>
    </row>
    <row r="56" spans="1:35" ht="15">
      <c r="A56" s="108">
        <v>2019</v>
      </c>
      <c r="B56" s="108">
        <v>10</v>
      </c>
      <c r="C56" s="109" t="s">
        <v>205</v>
      </c>
      <c r="D56" s="194" t="s">
        <v>257</v>
      </c>
      <c r="E56" s="109" t="s">
        <v>231</v>
      </c>
      <c r="F56" s="111" t="s">
        <v>265</v>
      </c>
      <c r="G56" s="112">
        <v>57.52</v>
      </c>
      <c r="H56" s="112">
        <v>57.52</v>
      </c>
      <c r="I56" s="143" t="s">
        <v>79</v>
      </c>
      <c r="J56" s="112">
        <f>IF(I56="SI",G56-H56,G56)</f>
        <v>0</v>
      </c>
      <c r="K56" s="195" t="s">
        <v>259</v>
      </c>
      <c r="L56" s="108">
        <v>2019</v>
      </c>
      <c r="M56" s="108">
        <v>63</v>
      </c>
      <c r="N56" s="109" t="s">
        <v>213</v>
      </c>
      <c r="O56" s="111" t="s">
        <v>260</v>
      </c>
      <c r="P56" s="109" t="s">
        <v>261</v>
      </c>
      <c r="Q56" s="109" t="s">
        <v>261</v>
      </c>
      <c r="R56" s="108">
        <v>1</v>
      </c>
      <c r="S56" s="111" t="s">
        <v>85</v>
      </c>
      <c r="T56" s="108">
        <v>1100503</v>
      </c>
      <c r="U56" s="108">
        <v>4210</v>
      </c>
      <c r="V56" s="108">
        <v>2</v>
      </c>
      <c r="W56" s="108">
        <v>1</v>
      </c>
      <c r="X56" s="113">
        <v>2018</v>
      </c>
      <c r="Y56" s="113">
        <v>47</v>
      </c>
      <c r="Z56" s="113">
        <v>0</v>
      </c>
      <c r="AA56" s="114" t="s">
        <v>86</v>
      </c>
      <c r="AB56" s="108">
        <v>86</v>
      </c>
      <c r="AC56" s="109" t="s">
        <v>197</v>
      </c>
      <c r="AD56" s="196" t="s">
        <v>262</v>
      </c>
      <c r="AE56" s="196" t="s">
        <v>262</v>
      </c>
      <c r="AF56" s="197">
        <f>AE56-AD56</f>
        <v>0</v>
      </c>
      <c r="AG56" s="198">
        <f>IF(AI56="SI",0,J56)</f>
        <v>0</v>
      </c>
      <c r="AH56" s="199">
        <f>AG56*AF56</f>
        <v>0</v>
      </c>
      <c r="AI56" s="200"/>
    </row>
    <row r="57" spans="1:35" ht="15">
      <c r="A57" s="108">
        <v>2019</v>
      </c>
      <c r="B57" s="108">
        <v>11</v>
      </c>
      <c r="C57" s="109" t="s">
        <v>205</v>
      </c>
      <c r="D57" s="194" t="s">
        <v>266</v>
      </c>
      <c r="E57" s="109" t="s">
        <v>231</v>
      </c>
      <c r="F57" s="111" t="s">
        <v>258</v>
      </c>
      <c r="G57" s="112">
        <v>50.79</v>
      </c>
      <c r="H57" s="112">
        <v>0</v>
      </c>
      <c r="I57" s="143" t="s">
        <v>79</v>
      </c>
      <c r="J57" s="112">
        <f>IF(I57="SI",G57-H57,G57)</f>
        <v>50.79</v>
      </c>
      <c r="K57" s="195" t="s">
        <v>259</v>
      </c>
      <c r="L57" s="108">
        <v>2019</v>
      </c>
      <c r="M57" s="108">
        <v>63</v>
      </c>
      <c r="N57" s="109" t="s">
        <v>213</v>
      </c>
      <c r="O57" s="111" t="s">
        <v>260</v>
      </c>
      <c r="P57" s="109" t="s">
        <v>261</v>
      </c>
      <c r="Q57" s="109" t="s">
        <v>261</v>
      </c>
      <c r="R57" s="108">
        <v>1</v>
      </c>
      <c r="S57" s="111" t="s">
        <v>85</v>
      </c>
      <c r="T57" s="108">
        <v>1100503</v>
      </c>
      <c r="U57" s="108">
        <v>4210</v>
      </c>
      <c r="V57" s="108">
        <v>2</v>
      </c>
      <c r="W57" s="108">
        <v>1</v>
      </c>
      <c r="X57" s="113">
        <v>2018</v>
      </c>
      <c r="Y57" s="113">
        <v>47</v>
      </c>
      <c r="Z57" s="113">
        <v>0</v>
      </c>
      <c r="AA57" s="114" t="s">
        <v>86</v>
      </c>
      <c r="AB57" s="108">
        <v>91</v>
      </c>
      <c r="AC57" s="109" t="s">
        <v>197</v>
      </c>
      <c r="AD57" s="196" t="s">
        <v>262</v>
      </c>
      <c r="AE57" s="196" t="s">
        <v>262</v>
      </c>
      <c r="AF57" s="197">
        <f>AE57-AD57</f>
        <v>0</v>
      </c>
      <c r="AG57" s="198">
        <f>IF(AI57="SI",0,J57)</f>
        <v>50.79</v>
      </c>
      <c r="AH57" s="199">
        <f>AG57*AF57</f>
        <v>0</v>
      </c>
      <c r="AI57" s="200"/>
    </row>
    <row r="58" spans="1:35" ht="15">
      <c r="A58" s="108">
        <v>2019</v>
      </c>
      <c r="B58" s="108">
        <v>11</v>
      </c>
      <c r="C58" s="109" t="s">
        <v>205</v>
      </c>
      <c r="D58" s="194" t="s">
        <v>266</v>
      </c>
      <c r="E58" s="109" t="s">
        <v>231</v>
      </c>
      <c r="F58" s="111" t="s">
        <v>264</v>
      </c>
      <c r="G58" s="112">
        <v>11.17</v>
      </c>
      <c r="H58" s="112">
        <v>11.17</v>
      </c>
      <c r="I58" s="143" t="s">
        <v>79</v>
      </c>
      <c r="J58" s="112">
        <f>IF(I58="SI",G58-H58,G58)</f>
        <v>0</v>
      </c>
      <c r="K58" s="195" t="s">
        <v>259</v>
      </c>
      <c r="L58" s="108">
        <v>2019</v>
      </c>
      <c r="M58" s="108">
        <v>63</v>
      </c>
      <c r="N58" s="109" t="s">
        <v>213</v>
      </c>
      <c r="O58" s="111" t="s">
        <v>260</v>
      </c>
      <c r="P58" s="109" t="s">
        <v>261</v>
      </c>
      <c r="Q58" s="109" t="s">
        <v>261</v>
      </c>
      <c r="R58" s="108">
        <v>1</v>
      </c>
      <c r="S58" s="111" t="s">
        <v>85</v>
      </c>
      <c r="T58" s="108">
        <v>1100503</v>
      </c>
      <c r="U58" s="108">
        <v>4210</v>
      </c>
      <c r="V58" s="108">
        <v>2</v>
      </c>
      <c r="W58" s="108">
        <v>1</v>
      </c>
      <c r="X58" s="113">
        <v>2018</v>
      </c>
      <c r="Y58" s="113">
        <v>47</v>
      </c>
      <c r="Z58" s="113">
        <v>0</v>
      </c>
      <c r="AA58" s="114" t="s">
        <v>86</v>
      </c>
      <c r="AB58" s="108">
        <v>96</v>
      </c>
      <c r="AC58" s="109" t="s">
        <v>197</v>
      </c>
      <c r="AD58" s="196" t="s">
        <v>262</v>
      </c>
      <c r="AE58" s="196" t="s">
        <v>262</v>
      </c>
      <c r="AF58" s="197">
        <f>AE58-AD58</f>
        <v>0</v>
      </c>
      <c r="AG58" s="198">
        <f>IF(AI58="SI",0,J58)</f>
        <v>0</v>
      </c>
      <c r="AH58" s="199">
        <f>AG58*AF58</f>
        <v>0</v>
      </c>
      <c r="AI58" s="200"/>
    </row>
    <row r="59" spans="1:35" ht="15">
      <c r="A59" s="108">
        <v>2019</v>
      </c>
      <c r="B59" s="108">
        <v>11</v>
      </c>
      <c r="C59" s="109" t="s">
        <v>205</v>
      </c>
      <c r="D59" s="194" t="s">
        <v>266</v>
      </c>
      <c r="E59" s="109" t="s">
        <v>231</v>
      </c>
      <c r="F59" s="111" t="s">
        <v>258</v>
      </c>
      <c r="G59" s="112">
        <v>289.7</v>
      </c>
      <c r="H59" s="112">
        <v>0</v>
      </c>
      <c r="I59" s="143" t="s">
        <v>79</v>
      </c>
      <c r="J59" s="112">
        <f>IF(I59="SI",G59-H59,G59)</f>
        <v>289.7</v>
      </c>
      <c r="K59" s="195" t="s">
        <v>259</v>
      </c>
      <c r="L59" s="108">
        <v>2019</v>
      </c>
      <c r="M59" s="108">
        <v>63</v>
      </c>
      <c r="N59" s="109" t="s">
        <v>213</v>
      </c>
      <c r="O59" s="111" t="s">
        <v>260</v>
      </c>
      <c r="P59" s="109" t="s">
        <v>261</v>
      </c>
      <c r="Q59" s="109" t="s">
        <v>261</v>
      </c>
      <c r="R59" s="108">
        <v>2</v>
      </c>
      <c r="S59" s="111" t="s">
        <v>103</v>
      </c>
      <c r="T59" s="108">
        <v>1040103</v>
      </c>
      <c r="U59" s="108">
        <v>1460</v>
      </c>
      <c r="V59" s="108">
        <v>4</v>
      </c>
      <c r="W59" s="108">
        <v>2</v>
      </c>
      <c r="X59" s="113">
        <v>2018</v>
      </c>
      <c r="Y59" s="113">
        <v>44</v>
      </c>
      <c r="Z59" s="113">
        <v>0</v>
      </c>
      <c r="AA59" s="114" t="s">
        <v>86</v>
      </c>
      <c r="AB59" s="108">
        <v>89</v>
      </c>
      <c r="AC59" s="109" t="s">
        <v>197</v>
      </c>
      <c r="AD59" s="196" t="s">
        <v>262</v>
      </c>
      <c r="AE59" s="196" t="s">
        <v>262</v>
      </c>
      <c r="AF59" s="197">
        <f>AE59-AD59</f>
        <v>0</v>
      </c>
      <c r="AG59" s="198">
        <f>IF(AI59="SI",0,J59)</f>
        <v>289.7</v>
      </c>
      <c r="AH59" s="199">
        <f>AG59*AF59</f>
        <v>0</v>
      </c>
      <c r="AI59" s="200"/>
    </row>
    <row r="60" spans="1:35" ht="15">
      <c r="A60" s="108">
        <v>2019</v>
      </c>
      <c r="B60" s="108">
        <v>11</v>
      </c>
      <c r="C60" s="109" t="s">
        <v>205</v>
      </c>
      <c r="D60" s="194" t="s">
        <v>266</v>
      </c>
      <c r="E60" s="109" t="s">
        <v>231</v>
      </c>
      <c r="F60" s="111" t="s">
        <v>264</v>
      </c>
      <c r="G60" s="112">
        <v>28.97</v>
      </c>
      <c r="H60" s="112">
        <v>28.97</v>
      </c>
      <c r="I60" s="143" t="s">
        <v>79</v>
      </c>
      <c r="J60" s="112">
        <f>IF(I60="SI",G60-H60,G60)</f>
        <v>0</v>
      </c>
      <c r="K60" s="195" t="s">
        <v>259</v>
      </c>
      <c r="L60" s="108">
        <v>2019</v>
      </c>
      <c r="M60" s="108">
        <v>63</v>
      </c>
      <c r="N60" s="109" t="s">
        <v>213</v>
      </c>
      <c r="O60" s="111" t="s">
        <v>260</v>
      </c>
      <c r="P60" s="109" t="s">
        <v>261</v>
      </c>
      <c r="Q60" s="109" t="s">
        <v>261</v>
      </c>
      <c r="R60" s="108">
        <v>2</v>
      </c>
      <c r="S60" s="111" t="s">
        <v>103</v>
      </c>
      <c r="T60" s="108">
        <v>1040103</v>
      </c>
      <c r="U60" s="108">
        <v>1460</v>
      </c>
      <c r="V60" s="108">
        <v>4</v>
      </c>
      <c r="W60" s="108">
        <v>2</v>
      </c>
      <c r="X60" s="113">
        <v>2018</v>
      </c>
      <c r="Y60" s="113">
        <v>44</v>
      </c>
      <c r="Z60" s="113">
        <v>0</v>
      </c>
      <c r="AA60" s="114" t="s">
        <v>86</v>
      </c>
      <c r="AB60" s="108">
        <v>94</v>
      </c>
      <c r="AC60" s="109" t="s">
        <v>197</v>
      </c>
      <c r="AD60" s="196" t="s">
        <v>262</v>
      </c>
      <c r="AE60" s="196" t="s">
        <v>262</v>
      </c>
      <c r="AF60" s="197">
        <f>AE60-AD60</f>
        <v>0</v>
      </c>
      <c r="AG60" s="198">
        <f>IF(AI60="SI",0,J60)</f>
        <v>0</v>
      </c>
      <c r="AH60" s="199">
        <f>AG60*AF60</f>
        <v>0</v>
      </c>
      <c r="AI60" s="200"/>
    </row>
    <row r="61" spans="1:35" ht="15">
      <c r="A61" s="108">
        <v>2019</v>
      </c>
      <c r="B61" s="108">
        <v>11</v>
      </c>
      <c r="C61" s="109" t="s">
        <v>205</v>
      </c>
      <c r="D61" s="194" t="s">
        <v>266</v>
      </c>
      <c r="E61" s="109" t="s">
        <v>231</v>
      </c>
      <c r="F61" s="111" t="s">
        <v>258</v>
      </c>
      <c r="G61" s="112">
        <v>135.71</v>
      </c>
      <c r="H61" s="112">
        <v>0</v>
      </c>
      <c r="I61" s="143" t="s">
        <v>79</v>
      </c>
      <c r="J61" s="112">
        <f>IF(I61="SI",G61-H61,G61)</f>
        <v>135.71</v>
      </c>
      <c r="K61" s="195" t="s">
        <v>259</v>
      </c>
      <c r="L61" s="108">
        <v>2019</v>
      </c>
      <c r="M61" s="108">
        <v>63</v>
      </c>
      <c r="N61" s="109" t="s">
        <v>213</v>
      </c>
      <c r="O61" s="111" t="s">
        <v>260</v>
      </c>
      <c r="P61" s="109" t="s">
        <v>261</v>
      </c>
      <c r="Q61" s="109" t="s">
        <v>261</v>
      </c>
      <c r="R61" s="108">
        <v>2</v>
      </c>
      <c r="S61" s="111" t="s">
        <v>103</v>
      </c>
      <c r="T61" s="108">
        <v>1040203</v>
      </c>
      <c r="U61" s="108">
        <v>1570</v>
      </c>
      <c r="V61" s="108">
        <v>4</v>
      </c>
      <c r="W61" s="108">
        <v>2</v>
      </c>
      <c r="X61" s="113">
        <v>2018</v>
      </c>
      <c r="Y61" s="113">
        <v>45</v>
      </c>
      <c r="Z61" s="113">
        <v>0</v>
      </c>
      <c r="AA61" s="114" t="s">
        <v>86</v>
      </c>
      <c r="AB61" s="108">
        <v>90</v>
      </c>
      <c r="AC61" s="109" t="s">
        <v>197</v>
      </c>
      <c r="AD61" s="196" t="s">
        <v>262</v>
      </c>
      <c r="AE61" s="196" t="s">
        <v>262</v>
      </c>
      <c r="AF61" s="197">
        <f>AE61-AD61</f>
        <v>0</v>
      </c>
      <c r="AG61" s="198">
        <f>IF(AI61="SI",0,J61)</f>
        <v>135.71</v>
      </c>
      <c r="AH61" s="199">
        <f>AG61*AF61</f>
        <v>0</v>
      </c>
      <c r="AI61" s="200"/>
    </row>
    <row r="62" spans="1:35" ht="15">
      <c r="A62" s="108">
        <v>2019</v>
      </c>
      <c r="B62" s="108">
        <v>11</v>
      </c>
      <c r="C62" s="109" t="s">
        <v>205</v>
      </c>
      <c r="D62" s="194" t="s">
        <v>266</v>
      </c>
      <c r="E62" s="109" t="s">
        <v>231</v>
      </c>
      <c r="F62" s="111" t="s">
        <v>264</v>
      </c>
      <c r="G62" s="112">
        <v>13.57</v>
      </c>
      <c r="H62" s="112">
        <v>13.57</v>
      </c>
      <c r="I62" s="143" t="s">
        <v>79</v>
      </c>
      <c r="J62" s="112">
        <f>IF(I62="SI",G62-H62,G62)</f>
        <v>0</v>
      </c>
      <c r="K62" s="195" t="s">
        <v>259</v>
      </c>
      <c r="L62" s="108">
        <v>2019</v>
      </c>
      <c r="M62" s="108">
        <v>63</v>
      </c>
      <c r="N62" s="109" t="s">
        <v>213</v>
      </c>
      <c r="O62" s="111" t="s">
        <v>260</v>
      </c>
      <c r="P62" s="109" t="s">
        <v>261</v>
      </c>
      <c r="Q62" s="109" t="s">
        <v>261</v>
      </c>
      <c r="R62" s="108">
        <v>2</v>
      </c>
      <c r="S62" s="111" t="s">
        <v>103</v>
      </c>
      <c r="T62" s="108">
        <v>1040203</v>
      </c>
      <c r="U62" s="108">
        <v>1570</v>
      </c>
      <c r="V62" s="108">
        <v>4</v>
      </c>
      <c r="W62" s="108">
        <v>2</v>
      </c>
      <c r="X62" s="113">
        <v>2018</v>
      </c>
      <c r="Y62" s="113">
        <v>45</v>
      </c>
      <c r="Z62" s="113">
        <v>0</v>
      </c>
      <c r="AA62" s="114" t="s">
        <v>86</v>
      </c>
      <c r="AB62" s="108">
        <v>95</v>
      </c>
      <c r="AC62" s="109" t="s">
        <v>197</v>
      </c>
      <c r="AD62" s="196" t="s">
        <v>262</v>
      </c>
      <c r="AE62" s="196" t="s">
        <v>262</v>
      </c>
      <c r="AF62" s="197">
        <f>AE62-AD62</f>
        <v>0</v>
      </c>
      <c r="AG62" s="198">
        <f>IF(AI62="SI",0,J62)</f>
        <v>0</v>
      </c>
      <c r="AH62" s="199">
        <f>AG62*AF62</f>
        <v>0</v>
      </c>
      <c r="AI62" s="200"/>
    </row>
    <row r="63" spans="1:35" ht="15">
      <c r="A63" s="108">
        <v>2019</v>
      </c>
      <c r="B63" s="108">
        <v>11</v>
      </c>
      <c r="C63" s="109" t="s">
        <v>205</v>
      </c>
      <c r="D63" s="194" t="s">
        <v>266</v>
      </c>
      <c r="E63" s="109" t="s">
        <v>231</v>
      </c>
      <c r="F63" s="111" t="s">
        <v>258</v>
      </c>
      <c r="G63" s="112">
        <v>34.14</v>
      </c>
      <c r="H63" s="112">
        <v>0</v>
      </c>
      <c r="I63" s="143" t="s">
        <v>79</v>
      </c>
      <c r="J63" s="112">
        <f>IF(I63="SI",G63-H63,G63)</f>
        <v>34.14</v>
      </c>
      <c r="K63" s="195" t="s">
        <v>259</v>
      </c>
      <c r="L63" s="108">
        <v>2019</v>
      </c>
      <c r="M63" s="108">
        <v>63</v>
      </c>
      <c r="N63" s="109" t="s">
        <v>213</v>
      </c>
      <c r="O63" s="111" t="s">
        <v>260</v>
      </c>
      <c r="P63" s="109" t="s">
        <v>261</v>
      </c>
      <c r="Q63" s="109" t="s">
        <v>261</v>
      </c>
      <c r="R63" s="108">
        <v>1</v>
      </c>
      <c r="S63" s="111" t="s">
        <v>85</v>
      </c>
      <c r="T63" s="108">
        <v>1010503</v>
      </c>
      <c r="U63" s="108">
        <v>470</v>
      </c>
      <c r="V63" s="108">
        <v>6</v>
      </c>
      <c r="W63" s="108">
        <v>1</v>
      </c>
      <c r="X63" s="113">
        <v>2018</v>
      </c>
      <c r="Y63" s="113">
        <v>43</v>
      </c>
      <c r="Z63" s="113">
        <v>0</v>
      </c>
      <c r="AA63" s="114" t="s">
        <v>86</v>
      </c>
      <c r="AB63" s="108">
        <v>88</v>
      </c>
      <c r="AC63" s="109" t="s">
        <v>197</v>
      </c>
      <c r="AD63" s="196" t="s">
        <v>262</v>
      </c>
      <c r="AE63" s="196" t="s">
        <v>262</v>
      </c>
      <c r="AF63" s="197">
        <f>AE63-AD63</f>
        <v>0</v>
      </c>
      <c r="AG63" s="198">
        <f>IF(AI63="SI",0,J63)</f>
        <v>34.14</v>
      </c>
      <c r="AH63" s="199">
        <f>AG63*AF63</f>
        <v>0</v>
      </c>
      <c r="AI63" s="200"/>
    </row>
    <row r="64" spans="1:35" ht="15">
      <c r="A64" s="108">
        <v>2019</v>
      </c>
      <c r="B64" s="108">
        <v>11</v>
      </c>
      <c r="C64" s="109" t="s">
        <v>205</v>
      </c>
      <c r="D64" s="194" t="s">
        <v>266</v>
      </c>
      <c r="E64" s="109" t="s">
        <v>231</v>
      </c>
      <c r="F64" s="111" t="s">
        <v>264</v>
      </c>
      <c r="G64" s="112">
        <v>7.51</v>
      </c>
      <c r="H64" s="112">
        <v>7.51</v>
      </c>
      <c r="I64" s="143" t="s">
        <v>79</v>
      </c>
      <c r="J64" s="112">
        <f>IF(I64="SI",G64-H64,G64)</f>
        <v>0</v>
      </c>
      <c r="K64" s="195" t="s">
        <v>259</v>
      </c>
      <c r="L64" s="108">
        <v>2019</v>
      </c>
      <c r="M64" s="108">
        <v>63</v>
      </c>
      <c r="N64" s="109" t="s">
        <v>213</v>
      </c>
      <c r="O64" s="111" t="s">
        <v>260</v>
      </c>
      <c r="P64" s="109" t="s">
        <v>261</v>
      </c>
      <c r="Q64" s="109" t="s">
        <v>261</v>
      </c>
      <c r="R64" s="108">
        <v>1</v>
      </c>
      <c r="S64" s="111" t="s">
        <v>85</v>
      </c>
      <c r="T64" s="108">
        <v>1010503</v>
      </c>
      <c r="U64" s="108">
        <v>470</v>
      </c>
      <c r="V64" s="108">
        <v>6</v>
      </c>
      <c r="W64" s="108">
        <v>1</v>
      </c>
      <c r="X64" s="113">
        <v>2018</v>
      </c>
      <c r="Y64" s="113">
        <v>43</v>
      </c>
      <c r="Z64" s="113">
        <v>0</v>
      </c>
      <c r="AA64" s="114" t="s">
        <v>86</v>
      </c>
      <c r="AB64" s="108">
        <v>93</v>
      </c>
      <c r="AC64" s="109" t="s">
        <v>197</v>
      </c>
      <c r="AD64" s="196" t="s">
        <v>262</v>
      </c>
      <c r="AE64" s="196" t="s">
        <v>262</v>
      </c>
      <c r="AF64" s="197">
        <f>AE64-AD64</f>
        <v>0</v>
      </c>
      <c r="AG64" s="198">
        <f>IF(AI64="SI",0,J64)</f>
        <v>0</v>
      </c>
      <c r="AH64" s="199">
        <f>AG64*AF64</f>
        <v>0</v>
      </c>
      <c r="AI64" s="200"/>
    </row>
    <row r="65" spans="1:35" ht="15">
      <c r="A65" s="108">
        <v>2019</v>
      </c>
      <c r="B65" s="108">
        <v>11</v>
      </c>
      <c r="C65" s="109" t="s">
        <v>205</v>
      </c>
      <c r="D65" s="194" t="s">
        <v>266</v>
      </c>
      <c r="E65" s="109" t="s">
        <v>231</v>
      </c>
      <c r="F65" s="111" t="s">
        <v>258</v>
      </c>
      <c r="G65" s="112">
        <v>320.48</v>
      </c>
      <c r="H65" s="112">
        <v>0</v>
      </c>
      <c r="I65" s="143" t="s">
        <v>79</v>
      </c>
      <c r="J65" s="112">
        <f>IF(I65="SI",G65-H65,G65)</f>
        <v>320.48</v>
      </c>
      <c r="K65" s="195" t="s">
        <v>259</v>
      </c>
      <c r="L65" s="108">
        <v>2019</v>
      </c>
      <c r="M65" s="108">
        <v>63</v>
      </c>
      <c r="N65" s="109" t="s">
        <v>213</v>
      </c>
      <c r="O65" s="111" t="s">
        <v>260</v>
      </c>
      <c r="P65" s="109" t="s">
        <v>261</v>
      </c>
      <c r="Q65" s="109" t="s">
        <v>261</v>
      </c>
      <c r="R65" s="108">
        <v>3</v>
      </c>
      <c r="S65" s="111" t="s">
        <v>162</v>
      </c>
      <c r="T65" s="108">
        <v>1010503</v>
      </c>
      <c r="U65" s="108">
        <v>470</v>
      </c>
      <c r="V65" s="108">
        <v>2</v>
      </c>
      <c r="W65" s="108">
        <v>1</v>
      </c>
      <c r="X65" s="113">
        <v>2018</v>
      </c>
      <c r="Y65" s="113">
        <v>42</v>
      </c>
      <c r="Z65" s="113">
        <v>0</v>
      </c>
      <c r="AA65" s="114" t="s">
        <v>86</v>
      </c>
      <c r="AB65" s="108">
        <v>87</v>
      </c>
      <c r="AC65" s="109" t="s">
        <v>197</v>
      </c>
      <c r="AD65" s="196" t="s">
        <v>262</v>
      </c>
      <c r="AE65" s="196" t="s">
        <v>262</v>
      </c>
      <c r="AF65" s="197">
        <f>AE65-AD65</f>
        <v>0</v>
      </c>
      <c r="AG65" s="198">
        <f>IF(AI65="SI",0,J65)</f>
        <v>320.48</v>
      </c>
      <c r="AH65" s="199">
        <f>AG65*AF65</f>
        <v>0</v>
      </c>
      <c r="AI65" s="200"/>
    </row>
    <row r="66" spans="1:35" ht="15">
      <c r="A66" s="108">
        <v>2019</v>
      </c>
      <c r="B66" s="108">
        <v>11</v>
      </c>
      <c r="C66" s="109" t="s">
        <v>205</v>
      </c>
      <c r="D66" s="194" t="s">
        <v>266</v>
      </c>
      <c r="E66" s="109" t="s">
        <v>231</v>
      </c>
      <c r="F66" s="111" t="s">
        <v>264</v>
      </c>
      <c r="G66" s="112">
        <v>70.51</v>
      </c>
      <c r="H66" s="112">
        <v>70.51</v>
      </c>
      <c r="I66" s="143" t="s">
        <v>79</v>
      </c>
      <c r="J66" s="112">
        <f>IF(I66="SI",G66-H66,G66)</f>
        <v>0</v>
      </c>
      <c r="K66" s="195" t="s">
        <v>259</v>
      </c>
      <c r="L66" s="108">
        <v>2019</v>
      </c>
      <c r="M66" s="108">
        <v>63</v>
      </c>
      <c r="N66" s="109" t="s">
        <v>213</v>
      </c>
      <c r="O66" s="111" t="s">
        <v>260</v>
      </c>
      <c r="P66" s="109" t="s">
        <v>261</v>
      </c>
      <c r="Q66" s="109" t="s">
        <v>261</v>
      </c>
      <c r="R66" s="108">
        <v>3</v>
      </c>
      <c r="S66" s="111" t="s">
        <v>162</v>
      </c>
      <c r="T66" s="108">
        <v>1010503</v>
      </c>
      <c r="U66" s="108">
        <v>470</v>
      </c>
      <c r="V66" s="108">
        <v>2</v>
      </c>
      <c r="W66" s="108">
        <v>1</v>
      </c>
      <c r="X66" s="113">
        <v>2018</v>
      </c>
      <c r="Y66" s="113">
        <v>42</v>
      </c>
      <c r="Z66" s="113">
        <v>0</v>
      </c>
      <c r="AA66" s="114" t="s">
        <v>86</v>
      </c>
      <c r="AB66" s="108">
        <v>92</v>
      </c>
      <c r="AC66" s="109" t="s">
        <v>197</v>
      </c>
      <c r="AD66" s="196" t="s">
        <v>262</v>
      </c>
      <c r="AE66" s="196" t="s">
        <v>262</v>
      </c>
      <c r="AF66" s="197">
        <f>AE66-AD66</f>
        <v>0</v>
      </c>
      <c r="AG66" s="198">
        <f>IF(AI66="SI",0,J66)</f>
        <v>0</v>
      </c>
      <c r="AH66" s="199">
        <f>AG66*AF66</f>
        <v>0</v>
      </c>
      <c r="AI66" s="200"/>
    </row>
    <row r="67" spans="1:35" ht="15">
      <c r="A67" s="108">
        <v>2019</v>
      </c>
      <c r="B67" s="108">
        <v>12</v>
      </c>
      <c r="C67" s="109" t="s">
        <v>205</v>
      </c>
      <c r="D67" s="194" t="s">
        <v>267</v>
      </c>
      <c r="E67" s="109" t="s">
        <v>213</v>
      </c>
      <c r="F67" s="111" t="s">
        <v>268</v>
      </c>
      <c r="G67" s="112">
        <v>658.8</v>
      </c>
      <c r="H67" s="112">
        <v>118.8</v>
      </c>
      <c r="I67" s="143" t="s">
        <v>79</v>
      </c>
      <c r="J67" s="112">
        <f>IF(I67="SI",G67-H67,G67)</f>
        <v>540</v>
      </c>
      <c r="K67" s="195" t="s">
        <v>269</v>
      </c>
      <c r="L67" s="108">
        <v>2019</v>
      </c>
      <c r="M67" s="108">
        <v>78</v>
      </c>
      <c r="N67" s="109" t="s">
        <v>205</v>
      </c>
      <c r="O67" s="111" t="s">
        <v>270</v>
      </c>
      <c r="P67" s="109" t="s">
        <v>271</v>
      </c>
      <c r="Q67" s="109" t="s">
        <v>84</v>
      </c>
      <c r="R67" s="108">
        <v>1</v>
      </c>
      <c r="S67" s="111" t="s">
        <v>85</v>
      </c>
      <c r="T67" s="108">
        <v>1010802</v>
      </c>
      <c r="U67" s="108">
        <v>790</v>
      </c>
      <c r="V67" s="108">
        <v>2</v>
      </c>
      <c r="W67" s="108">
        <v>2</v>
      </c>
      <c r="X67" s="113">
        <v>2018</v>
      </c>
      <c r="Y67" s="113">
        <v>325</v>
      </c>
      <c r="Z67" s="113">
        <v>0</v>
      </c>
      <c r="AA67" s="114" t="s">
        <v>182</v>
      </c>
      <c r="AB67" s="108">
        <v>189</v>
      </c>
      <c r="AC67" s="109" t="s">
        <v>182</v>
      </c>
      <c r="AD67" s="196" t="s">
        <v>284</v>
      </c>
      <c r="AE67" s="196" t="s">
        <v>182</v>
      </c>
      <c r="AF67" s="197">
        <f>AE67-AD67</f>
        <v>25</v>
      </c>
      <c r="AG67" s="198">
        <f>IF(AI67="SI",0,J67)</f>
        <v>540</v>
      </c>
      <c r="AH67" s="199">
        <f>AG67*AF67</f>
        <v>13500</v>
      </c>
      <c r="AI67" s="200"/>
    </row>
    <row r="68" spans="1:35" ht="15">
      <c r="A68" s="108">
        <v>2019</v>
      </c>
      <c r="B68" s="108">
        <v>13</v>
      </c>
      <c r="C68" s="109" t="s">
        <v>205</v>
      </c>
      <c r="D68" s="194" t="s">
        <v>135</v>
      </c>
      <c r="E68" s="109" t="s">
        <v>213</v>
      </c>
      <c r="F68" s="111" t="s">
        <v>272</v>
      </c>
      <c r="G68" s="112">
        <v>585.6</v>
      </c>
      <c r="H68" s="112">
        <v>105.6</v>
      </c>
      <c r="I68" s="143" t="s">
        <v>79</v>
      </c>
      <c r="J68" s="112">
        <f>IF(I68="SI",G68-H68,G68)</f>
        <v>480</v>
      </c>
      <c r="K68" s="195" t="s">
        <v>273</v>
      </c>
      <c r="L68" s="108">
        <v>2019</v>
      </c>
      <c r="M68" s="108">
        <v>77</v>
      </c>
      <c r="N68" s="109" t="s">
        <v>205</v>
      </c>
      <c r="O68" s="111" t="s">
        <v>270</v>
      </c>
      <c r="P68" s="109" t="s">
        <v>271</v>
      </c>
      <c r="Q68" s="109" t="s">
        <v>84</v>
      </c>
      <c r="R68" s="108">
        <v>2</v>
      </c>
      <c r="S68" s="111" t="s">
        <v>103</v>
      </c>
      <c r="T68" s="108">
        <v>1040203</v>
      </c>
      <c r="U68" s="108">
        <v>1570</v>
      </c>
      <c r="V68" s="108">
        <v>4</v>
      </c>
      <c r="W68" s="108">
        <v>5</v>
      </c>
      <c r="X68" s="113">
        <v>2018</v>
      </c>
      <c r="Y68" s="113">
        <v>324</v>
      </c>
      <c r="Z68" s="113">
        <v>0</v>
      </c>
      <c r="AA68" s="114" t="s">
        <v>182</v>
      </c>
      <c r="AB68" s="108">
        <v>190</v>
      </c>
      <c r="AC68" s="109" t="s">
        <v>182</v>
      </c>
      <c r="AD68" s="196" t="s">
        <v>284</v>
      </c>
      <c r="AE68" s="196" t="s">
        <v>182</v>
      </c>
      <c r="AF68" s="197">
        <f>AE68-AD68</f>
        <v>25</v>
      </c>
      <c r="AG68" s="198">
        <f>IF(AI68="SI",0,J68)</f>
        <v>480</v>
      </c>
      <c r="AH68" s="199">
        <f>AG68*AF68</f>
        <v>12000</v>
      </c>
      <c r="AI68" s="200"/>
    </row>
    <row r="69" spans="1:35" ht="15">
      <c r="A69" s="108">
        <v>2019</v>
      </c>
      <c r="B69" s="108">
        <v>14</v>
      </c>
      <c r="C69" s="109" t="s">
        <v>205</v>
      </c>
      <c r="D69" s="194" t="s">
        <v>274</v>
      </c>
      <c r="E69" s="109" t="s">
        <v>131</v>
      </c>
      <c r="F69" s="111" t="s">
        <v>275</v>
      </c>
      <c r="G69" s="112">
        <v>874.74</v>
      </c>
      <c r="H69" s="112">
        <v>157.74</v>
      </c>
      <c r="I69" s="143" t="s">
        <v>79</v>
      </c>
      <c r="J69" s="112">
        <f>IF(I69="SI",G69-H69,G69)</f>
        <v>717</v>
      </c>
      <c r="K69" s="195" t="s">
        <v>276</v>
      </c>
      <c r="L69" s="108">
        <v>2019</v>
      </c>
      <c r="M69" s="108">
        <v>76</v>
      </c>
      <c r="N69" s="109" t="s">
        <v>205</v>
      </c>
      <c r="O69" s="111" t="s">
        <v>277</v>
      </c>
      <c r="P69" s="109" t="s">
        <v>278</v>
      </c>
      <c r="Q69" s="109" t="s">
        <v>84</v>
      </c>
      <c r="R69" s="108">
        <v>1</v>
      </c>
      <c r="S69" s="111" t="s">
        <v>85</v>
      </c>
      <c r="T69" s="108">
        <v>1010303</v>
      </c>
      <c r="U69" s="108">
        <v>250</v>
      </c>
      <c r="V69" s="108">
        <v>2</v>
      </c>
      <c r="W69" s="108">
        <v>4</v>
      </c>
      <c r="X69" s="113">
        <v>2018</v>
      </c>
      <c r="Y69" s="113">
        <v>341</v>
      </c>
      <c r="Z69" s="113">
        <v>0</v>
      </c>
      <c r="AA69" s="114" t="s">
        <v>86</v>
      </c>
      <c r="AB69" s="108">
        <v>31</v>
      </c>
      <c r="AC69" s="109" t="s">
        <v>86</v>
      </c>
      <c r="AD69" s="196" t="s">
        <v>279</v>
      </c>
      <c r="AE69" s="196" t="s">
        <v>86</v>
      </c>
      <c r="AF69" s="197">
        <f>AE69-AD69</f>
        <v>-51</v>
      </c>
      <c r="AG69" s="198">
        <f>IF(AI69="SI",0,J69)</f>
        <v>717</v>
      </c>
      <c r="AH69" s="199">
        <f>AG69*AF69</f>
        <v>-36567</v>
      </c>
      <c r="AI69" s="200"/>
    </row>
    <row r="70" spans="1:35" ht="15">
      <c r="A70" s="108">
        <v>2019</v>
      </c>
      <c r="B70" s="108">
        <v>15</v>
      </c>
      <c r="C70" s="109" t="s">
        <v>205</v>
      </c>
      <c r="D70" s="194" t="s">
        <v>280</v>
      </c>
      <c r="E70" s="109" t="s">
        <v>213</v>
      </c>
      <c r="F70" s="111" t="s">
        <v>281</v>
      </c>
      <c r="G70" s="112">
        <v>15.35</v>
      </c>
      <c r="H70" s="112">
        <v>2.77</v>
      </c>
      <c r="I70" s="143" t="s">
        <v>79</v>
      </c>
      <c r="J70" s="112">
        <f>IF(I70="SI",G70-H70,G70)</f>
        <v>12.58</v>
      </c>
      <c r="K70" s="195" t="s">
        <v>84</v>
      </c>
      <c r="L70" s="108">
        <v>2019</v>
      </c>
      <c r="M70" s="108">
        <v>79</v>
      </c>
      <c r="N70" s="109" t="s">
        <v>205</v>
      </c>
      <c r="O70" s="111" t="s">
        <v>282</v>
      </c>
      <c r="P70" s="109" t="s">
        <v>283</v>
      </c>
      <c r="Q70" s="109" t="s">
        <v>283</v>
      </c>
      <c r="R70" s="108">
        <v>1</v>
      </c>
      <c r="S70" s="111" t="s">
        <v>85</v>
      </c>
      <c r="T70" s="108">
        <v>1010303</v>
      </c>
      <c r="U70" s="108">
        <v>250</v>
      </c>
      <c r="V70" s="108">
        <v>2</v>
      </c>
      <c r="W70" s="108">
        <v>1</v>
      </c>
      <c r="X70" s="113">
        <v>2018</v>
      </c>
      <c r="Y70" s="113">
        <v>92</v>
      </c>
      <c r="Z70" s="113">
        <v>0</v>
      </c>
      <c r="AA70" s="114" t="s">
        <v>86</v>
      </c>
      <c r="AB70" s="108">
        <v>23</v>
      </c>
      <c r="AC70" s="109" t="s">
        <v>86</v>
      </c>
      <c r="AD70" s="196" t="s">
        <v>284</v>
      </c>
      <c r="AE70" s="196" t="s">
        <v>86</v>
      </c>
      <c r="AF70" s="197">
        <f>AE70-AD70</f>
        <v>-19</v>
      </c>
      <c r="AG70" s="198">
        <f>IF(AI70="SI",0,J70)</f>
        <v>12.58</v>
      </c>
      <c r="AH70" s="199">
        <f>AG70*AF70</f>
        <v>-239.02</v>
      </c>
      <c r="AI70" s="200"/>
    </row>
    <row r="71" spans="1:35" ht="15">
      <c r="A71" s="108">
        <v>2019</v>
      </c>
      <c r="B71" s="108">
        <v>16</v>
      </c>
      <c r="C71" s="109" t="s">
        <v>205</v>
      </c>
      <c r="D71" s="194" t="s">
        <v>285</v>
      </c>
      <c r="E71" s="109" t="s">
        <v>210</v>
      </c>
      <c r="F71" s="111" t="s">
        <v>286</v>
      </c>
      <c r="G71" s="112">
        <v>181.03</v>
      </c>
      <c r="H71" s="112">
        <v>32.65</v>
      </c>
      <c r="I71" s="143" t="s">
        <v>79</v>
      </c>
      <c r="J71" s="112">
        <f>IF(I71="SI",G71-H71,G71)</f>
        <v>148.38</v>
      </c>
      <c r="K71" s="195" t="s">
        <v>287</v>
      </c>
      <c r="L71" s="108">
        <v>2019</v>
      </c>
      <c r="M71" s="108">
        <v>67</v>
      </c>
      <c r="N71" s="109" t="s">
        <v>213</v>
      </c>
      <c r="O71" s="111" t="s">
        <v>288</v>
      </c>
      <c r="P71" s="109" t="s">
        <v>289</v>
      </c>
      <c r="Q71" s="109" t="s">
        <v>289</v>
      </c>
      <c r="R71" s="108">
        <v>1</v>
      </c>
      <c r="S71" s="111" t="s">
        <v>85</v>
      </c>
      <c r="T71" s="108">
        <v>1010203</v>
      </c>
      <c r="U71" s="108">
        <v>140</v>
      </c>
      <c r="V71" s="108">
        <v>6</v>
      </c>
      <c r="W71" s="108">
        <v>1</v>
      </c>
      <c r="X71" s="113">
        <v>2018</v>
      </c>
      <c r="Y71" s="113">
        <v>177</v>
      </c>
      <c r="Z71" s="113">
        <v>0</v>
      </c>
      <c r="AA71" s="114" t="s">
        <v>86</v>
      </c>
      <c r="AB71" s="108">
        <v>40</v>
      </c>
      <c r="AC71" s="109" t="s">
        <v>86</v>
      </c>
      <c r="AD71" s="196" t="s">
        <v>217</v>
      </c>
      <c r="AE71" s="196" t="s">
        <v>86</v>
      </c>
      <c r="AF71" s="197">
        <f>AE71-AD71</f>
        <v>-48</v>
      </c>
      <c r="AG71" s="198">
        <f>IF(AI71="SI",0,J71)</f>
        <v>148.38</v>
      </c>
      <c r="AH71" s="199">
        <f>AG71*AF71</f>
        <v>-7122.24</v>
      </c>
      <c r="AI71" s="200"/>
    </row>
    <row r="72" spans="1:35" ht="15">
      <c r="A72" s="108">
        <v>2019</v>
      </c>
      <c r="B72" s="108">
        <v>16</v>
      </c>
      <c r="C72" s="109" t="s">
        <v>205</v>
      </c>
      <c r="D72" s="194" t="s">
        <v>285</v>
      </c>
      <c r="E72" s="109" t="s">
        <v>210</v>
      </c>
      <c r="F72" s="111" t="s">
        <v>286</v>
      </c>
      <c r="G72" s="112">
        <v>53.26</v>
      </c>
      <c r="H72" s="112">
        <v>9.6</v>
      </c>
      <c r="I72" s="143" t="s">
        <v>79</v>
      </c>
      <c r="J72" s="112">
        <f>IF(I72="SI",G72-H72,G72)</f>
        <v>43.66</v>
      </c>
      <c r="K72" s="195" t="s">
        <v>287</v>
      </c>
      <c r="L72" s="108">
        <v>2019</v>
      </c>
      <c r="M72" s="108">
        <v>67</v>
      </c>
      <c r="N72" s="109" t="s">
        <v>213</v>
      </c>
      <c r="O72" s="111" t="s">
        <v>288</v>
      </c>
      <c r="P72" s="109" t="s">
        <v>289</v>
      </c>
      <c r="Q72" s="109" t="s">
        <v>289</v>
      </c>
      <c r="R72" s="108">
        <v>2</v>
      </c>
      <c r="S72" s="111" t="s">
        <v>103</v>
      </c>
      <c r="T72" s="108">
        <v>1010203</v>
      </c>
      <c r="U72" s="108">
        <v>140</v>
      </c>
      <c r="V72" s="108">
        <v>8</v>
      </c>
      <c r="W72" s="108">
        <v>1</v>
      </c>
      <c r="X72" s="113">
        <v>2018</v>
      </c>
      <c r="Y72" s="113">
        <v>342</v>
      </c>
      <c r="Z72" s="113">
        <v>0</v>
      </c>
      <c r="AA72" s="114" t="s">
        <v>86</v>
      </c>
      <c r="AB72" s="108">
        <v>41</v>
      </c>
      <c r="AC72" s="109" t="s">
        <v>86</v>
      </c>
      <c r="AD72" s="196" t="s">
        <v>217</v>
      </c>
      <c r="AE72" s="196" t="s">
        <v>86</v>
      </c>
      <c r="AF72" s="197">
        <f>AE72-AD72</f>
        <v>-48</v>
      </c>
      <c r="AG72" s="198">
        <f>IF(AI72="SI",0,J72)</f>
        <v>43.66</v>
      </c>
      <c r="AH72" s="199">
        <f>AG72*AF72</f>
        <v>-2095.68</v>
      </c>
      <c r="AI72" s="200"/>
    </row>
    <row r="73" spans="1:35" ht="15">
      <c r="A73" s="108">
        <v>2019</v>
      </c>
      <c r="B73" s="108">
        <v>17</v>
      </c>
      <c r="C73" s="109" t="s">
        <v>290</v>
      </c>
      <c r="D73" s="194" t="s">
        <v>291</v>
      </c>
      <c r="E73" s="109" t="s">
        <v>119</v>
      </c>
      <c r="F73" s="111" t="s">
        <v>292</v>
      </c>
      <c r="G73" s="112">
        <v>311.1</v>
      </c>
      <c r="H73" s="112">
        <v>56.1</v>
      </c>
      <c r="I73" s="143" t="s">
        <v>79</v>
      </c>
      <c r="J73" s="112">
        <f>IF(I73="SI",G73-H73,G73)</f>
        <v>255.00000000000003</v>
      </c>
      <c r="K73" s="195" t="s">
        <v>293</v>
      </c>
      <c r="L73" s="108">
        <v>2019</v>
      </c>
      <c r="M73" s="108">
        <v>141</v>
      </c>
      <c r="N73" s="109" t="s">
        <v>290</v>
      </c>
      <c r="O73" s="111" t="s">
        <v>294</v>
      </c>
      <c r="P73" s="109" t="s">
        <v>295</v>
      </c>
      <c r="Q73" s="109" t="s">
        <v>84</v>
      </c>
      <c r="R73" s="108">
        <v>1</v>
      </c>
      <c r="S73" s="111" t="s">
        <v>85</v>
      </c>
      <c r="T73" s="108">
        <v>1010503</v>
      </c>
      <c r="U73" s="108">
        <v>470</v>
      </c>
      <c r="V73" s="108">
        <v>4</v>
      </c>
      <c r="W73" s="108">
        <v>1</v>
      </c>
      <c r="X73" s="113">
        <v>2018</v>
      </c>
      <c r="Y73" s="113">
        <v>288</v>
      </c>
      <c r="Z73" s="113">
        <v>0</v>
      </c>
      <c r="AA73" s="114" t="s">
        <v>86</v>
      </c>
      <c r="AB73" s="108">
        <v>24</v>
      </c>
      <c r="AC73" s="109" t="s">
        <v>86</v>
      </c>
      <c r="AD73" s="196" t="s">
        <v>105</v>
      </c>
      <c r="AE73" s="196" t="s">
        <v>86</v>
      </c>
      <c r="AF73" s="197">
        <f>AE73-AD73</f>
        <v>16</v>
      </c>
      <c r="AG73" s="198">
        <f>IF(AI73="SI",0,J73)</f>
        <v>255.00000000000003</v>
      </c>
      <c r="AH73" s="199">
        <f>AG73*AF73</f>
        <v>4080.0000000000005</v>
      </c>
      <c r="AI73" s="200"/>
    </row>
    <row r="74" spans="1:35" ht="15">
      <c r="A74" s="108">
        <v>2019</v>
      </c>
      <c r="B74" s="108">
        <v>18</v>
      </c>
      <c r="C74" s="109" t="s">
        <v>290</v>
      </c>
      <c r="D74" s="194" t="s">
        <v>296</v>
      </c>
      <c r="E74" s="109" t="s">
        <v>114</v>
      </c>
      <c r="F74" s="111" t="s">
        <v>297</v>
      </c>
      <c r="G74" s="112">
        <v>290.72</v>
      </c>
      <c r="H74" s="112">
        <v>0</v>
      </c>
      <c r="I74" s="143" t="s">
        <v>79</v>
      </c>
      <c r="J74" s="112">
        <f>IF(I74="SI",G74-H74,G74)</f>
        <v>290.72</v>
      </c>
      <c r="K74" s="195" t="s">
        <v>84</v>
      </c>
      <c r="L74" s="108">
        <v>2019</v>
      </c>
      <c r="M74" s="108">
        <v>57</v>
      </c>
      <c r="N74" s="109" t="s">
        <v>213</v>
      </c>
      <c r="O74" s="111" t="s">
        <v>260</v>
      </c>
      <c r="P74" s="109" t="s">
        <v>261</v>
      </c>
      <c r="Q74" s="109" t="s">
        <v>261</v>
      </c>
      <c r="R74" s="108">
        <v>2</v>
      </c>
      <c r="S74" s="111" t="s">
        <v>103</v>
      </c>
      <c r="T74" s="108">
        <v>1040103</v>
      </c>
      <c r="U74" s="108">
        <v>1460</v>
      </c>
      <c r="V74" s="108">
        <v>4</v>
      </c>
      <c r="W74" s="108">
        <v>4</v>
      </c>
      <c r="X74" s="113">
        <v>2018</v>
      </c>
      <c r="Y74" s="113">
        <v>87</v>
      </c>
      <c r="Z74" s="113">
        <v>0</v>
      </c>
      <c r="AA74" s="114" t="s">
        <v>86</v>
      </c>
      <c r="AB74" s="108">
        <v>98</v>
      </c>
      <c r="AC74" s="109" t="s">
        <v>197</v>
      </c>
      <c r="AD74" s="196" t="s">
        <v>298</v>
      </c>
      <c r="AE74" s="196" t="s">
        <v>298</v>
      </c>
      <c r="AF74" s="197">
        <f>AE74-AD74</f>
        <v>0</v>
      </c>
      <c r="AG74" s="198">
        <f>IF(AI74="SI",0,J74)</f>
        <v>290.72</v>
      </c>
      <c r="AH74" s="199">
        <f>AG74*AF74</f>
        <v>0</v>
      </c>
      <c r="AI74" s="200"/>
    </row>
    <row r="75" spans="1:35" ht="15">
      <c r="A75" s="108">
        <v>2019</v>
      </c>
      <c r="B75" s="108">
        <v>18</v>
      </c>
      <c r="C75" s="109" t="s">
        <v>290</v>
      </c>
      <c r="D75" s="194" t="s">
        <v>296</v>
      </c>
      <c r="E75" s="109" t="s">
        <v>114</v>
      </c>
      <c r="F75" s="111" t="s">
        <v>299</v>
      </c>
      <c r="G75" s="112">
        <v>63.96</v>
      </c>
      <c r="H75" s="112">
        <v>63.96</v>
      </c>
      <c r="I75" s="143" t="s">
        <v>79</v>
      </c>
      <c r="J75" s="112">
        <f>IF(I75="SI",G75-H75,G75)</f>
        <v>0</v>
      </c>
      <c r="K75" s="195" t="s">
        <v>84</v>
      </c>
      <c r="L75" s="108">
        <v>2019</v>
      </c>
      <c r="M75" s="108">
        <v>57</v>
      </c>
      <c r="N75" s="109" t="s">
        <v>213</v>
      </c>
      <c r="O75" s="111" t="s">
        <v>260</v>
      </c>
      <c r="P75" s="109" t="s">
        <v>261</v>
      </c>
      <c r="Q75" s="109" t="s">
        <v>261</v>
      </c>
      <c r="R75" s="108">
        <v>2</v>
      </c>
      <c r="S75" s="111" t="s">
        <v>103</v>
      </c>
      <c r="T75" s="108">
        <v>1040103</v>
      </c>
      <c r="U75" s="108">
        <v>1460</v>
      </c>
      <c r="V75" s="108">
        <v>4</v>
      </c>
      <c r="W75" s="108">
        <v>4</v>
      </c>
      <c r="X75" s="113">
        <v>2018</v>
      </c>
      <c r="Y75" s="113">
        <v>87</v>
      </c>
      <c r="Z75" s="113">
        <v>0</v>
      </c>
      <c r="AA75" s="114" t="s">
        <v>86</v>
      </c>
      <c r="AB75" s="108">
        <v>101</v>
      </c>
      <c r="AC75" s="109" t="s">
        <v>197</v>
      </c>
      <c r="AD75" s="196" t="s">
        <v>298</v>
      </c>
      <c r="AE75" s="196" t="s">
        <v>298</v>
      </c>
      <c r="AF75" s="197">
        <f>AE75-AD75</f>
        <v>0</v>
      </c>
      <c r="AG75" s="198">
        <f>IF(AI75="SI",0,J75)</f>
        <v>0</v>
      </c>
      <c r="AH75" s="199">
        <f>AG75*AF75</f>
        <v>0</v>
      </c>
      <c r="AI75" s="200"/>
    </row>
    <row r="76" spans="1:35" ht="15">
      <c r="A76" s="108">
        <v>2019</v>
      </c>
      <c r="B76" s="108">
        <v>18</v>
      </c>
      <c r="C76" s="109" t="s">
        <v>290</v>
      </c>
      <c r="D76" s="194" t="s">
        <v>296</v>
      </c>
      <c r="E76" s="109" t="s">
        <v>114</v>
      </c>
      <c r="F76" s="111" t="s">
        <v>297</v>
      </c>
      <c r="G76" s="112">
        <v>376.12</v>
      </c>
      <c r="H76" s="112">
        <v>0</v>
      </c>
      <c r="I76" s="143" t="s">
        <v>79</v>
      </c>
      <c r="J76" s="112">
        <f>IF(I76="SI",G76-H76,G76)</f>
        <v>376.12</v>
      </c>
      <c r="K76" s="195" t="s">
        <v>84</v>
      </c>
      <c r="L76" s="108">
        <v>2019</v>
      </c>
      <c r="M76" s="108">
        <v>57</v>
      </c>
      <c r="N76" s="109" t="s">
        <v>213</v>
      </c>
      <c r="O76" s="111" t="s">
        <v>260</v>
      </c>
      <c r="P76" s="109" t="s">
        <v>261</v>
      </c>
      <c r="Q76" s="109" t="s">
        <v>261</v>
      </c>
      <c r="R76" s="108">
        <v>2</v>
      </c>
      <c r="S76" s="111" t="s">
        <v>103</v>
      </c>
      <c r="T76" s="108">
        <v>1040203</v>
      </c>
      <c r="U76" s="108">
        <v>1570</v>
      </c>
      <c r="V76" s="108">
        <v>4</v>
      </c>
      <c r="W76" s="108">
        <v>4</v>
      </c>
      <c r="X76" s="113">
        <v>2018</v>
      </c>
      <c r="Y76" s="113">
        <v>88</v>
      </c>
      <c r="Z76" s="113">
        <v>0</v>
      </c>
      <c r="AA76" s="114" t="s">
        <v>86</v>
      </c>
      <c r="AB76" s="108">
        <v>99</v>
      </c>
      <c r="AC76" s="109" t="s">
        <v>197</v>
      </c>
      <c r="AD76" s="196" t="s">
        <v>298</v>
      </c>
      <c r="AE76" s="196" t="s">
        <v>298</v>
      </c>
      <c r="AF76" s="197">
        <f>AE76-AD76</f>
        <v>0</v>
      </c>
      <c r="AG76" s="198">
        <f>IF(AI76="SI",0,J76)</f>
        <v>376.12</v>
      </c>
      <c r="AH76" s="199">
        <f>AG76*AF76</f>
        <v>0</v>
      </c>
      <c r="AI76" s="200"/>
    </row>
    <row r="77" spans="1:35" ht="15">
      <c r="A77" s="108">
        <v>2019</v>
      </c>
      <c r="B77" s="108">
        <v>18</v>
      </c>
      <c r="C77" s="109" t="s">
        <v>290</v>
      </c>
      <c r="D77" s="194" t="s">
        <v>296</v>
      </c>
      <c r="E77" s="109" t="s">
        <v>114</v>
      </c>
      <c r="F77" s="111" t="s">
        <v>299</v>
      </c>
      <c r="G77" s="112">
        <v>82.76</v>
      </c>
      <c r="H77" s="112">
        <v>82.76</v>
      </c>
      <c r="I77" s="143" t="s">
        <v>79</v>
      </c>
      <c r="J77" s="112">
        <f>IF(I77="SI",G77-H77,G77)</f>
        <v>0</v>
      </c>
      <c r="K77" s="195" t="s">
        <v>84</v>
      </c>
      <c r="L77" s="108">
        <v>2019</v>
      </c>
      <c r="M77" s="108">
        <v>57</v>
      </c>
      <c r="N77" s="109" t="s">
        <v>213</v>
      </c>
      <c r="O77" s="111" t="s">
        <v>260</v>
      </c>
      <c r="P77" s="109" t="s">
        <v>261</v>
      </c>
      <c r="Q77" s="109" t="s">
        <v>261</v>
      </c>
      <c r="R77" s="108">
        <v>2</v>
      </c>
      <c r="S77" s="111" t="s">
        <v>103</v>
      </c>
      <c r="T77" s="108">
        <v>1040203</v>
      </c>
      <c r="U77" s="108">
        <v>1570</v>
      </c>
      <c r="V77" s="108">
        <v>4</v>
      </c>
      <c r="W77" s="108">
        <v>4</v>
      </c>
      <c r="X77" s="113">
        <v>2018</v>
      </c>
      <c r="Y77" s="113">
        <v>88</v>
      </c>
      <c r="Z77" s="113">
        <v>0</v>
      </c>
      <c r="AA77" s="114" t="s">
        <v>86</v>
      </c>
      <c r="AB77" s="108">
        <v>102</v>
      </c>
      <c r="AC77" s="109" t="s">
        <v>197</v>
      </c>
      <c r="AD77" s="196" t="s">
        <v>298</v>
      </c>
      <c r="AE77" s="196" t="s">
        <v>298</v>
      </c>
      <c r="AF77" s="197">
        <f>AE77-AD77</f>
        <v>0</v>
      </c>
      <c r="AG77" s="198">
        <f>IF(AI77="SI",0,J77)</f>
        <v>0</v>
      </c>
      <c r="AH77" s="199">
        <f>AG77*AF77</f>
        <v>0</v>
      </c>
      <c r="AI77" s="200"/>
    </row>
    <row r="78" spans="1:35" ht="15">
      <c r="A78" s="108">
        <v>2019</v>
      </c>
      <c r="B78" s="108">
        <v>18</v>
      </c>
      <c r="C78" s="109" t="s">
        <v>290</v>
      </c>
      <c r="D78" s="194" t="s">
        <v>296</v>
      </c>
      <c r="E78" s="109" t="s">
        <v>114</v>
      </c>
      <c r="F78" s="111" t="s">
        <v>297</v>
      </c>
      <c r="G78" s="112">
        <v>180.56</v>
      </c>
      <c r="H78" s="112">
        <v>0</v>
      </c>
      <c r="I78" s="143" t="s">
        <v>79</v>
      </c>
      <c r="J78" s="112">
        <f>IF(I78="SI",G78-H78,G78)</f>
        <v>180.56</v>
      </c>
      <c r="K78" s="195" t="s">
        <v>84</v>
      </c>
      <c r="L78" s="108">
        <v>2019</v>
      </c>
      <c r="M78" s="108">
        <v>57</v>
      </c>
      <c r="N78" s="109" t="s">
        <v>213</v>
      </c>
      <c r="O78" s="111" t="s">
        <v>260</v>
      </c>
      <c r="P78" s="109" t="s">
        <v>261</v>
      </c>
      <c r="Q78" s="109" t="s">
        <v>261</v>
      </c>
      <c r="R78" s="108">
        <v>3</v>
      </c>
      <c r="S78" s="111" t="s">
        <v>162</v>
      </c>
      <c r="T78" s="108">
        <v>1010503</v>
      </c>
      <c r="U78" s="108">
        <v>470</v>
      </c>
      <c r="V78" s="108">
        <v>2</v>
      </c>
      <c r="W78" s="108">
        <v>2</v>
      </c>
      <c r="X78" s="113">
        <v>2018</v>
      </c>
      <c r="Y78" s="113">
        <v>86</v>
      </c>
      <c r="Z78" s="113">
        <v>0</v>
      </c>
      <c r="AA78" s="114" t="s">
        <v>86</v>
      </c>
      <c r="AB78" s="108">
        <v>97</v>
      </c>
      <c r="AC78" s="109" t="s">
        <v>197</v>
      </c>
      <c r="AD78" s="196" t="s">
        <v>298</v>
      </c>
      <c r="AE78" s="196" t="s">
        <v>298</v>
      </c>
      <c r="AF78" s="197">
        <f>AE78-AD78</f>
        <v>0</v>
      </c>
      <c r="AG78" s="198">
        <f>IF(AI78="SI",0,J78)</f>
        <v>180.56</v>
      </c>
      <c r="AH78" s="199">
        <f>AG78*AF78</f>
        <v>0</v>
      </c>
      <c r="AI78" s="200"/>
    </row>
    <row r="79" spans="1:35" ht="15">
      <c r="A79" s="108">
        <v>2019</v>
      </c>
      <c r="B79" s="108">
        <v>18</v>
      </c>
      <c r="C79" s="109" t="s">
        <v>290</v>
      </c>
      <c r="D79" s="194" t="s">
        <v>296</v>
      </c>
      <c r="E79" s="109" t="s">
        <v>114</v>
      </c>
      <c r="F79" s="111" t="s">
        <v>299</v>
      </c>
      <c r="G79" s="112">
        <v>39.71</v>
      </c>
      <c r="H79" s="112">
        <v>39.71</v>
      </c>
      <c r="I79" s="143" t="s">
        <v>79</v>
      </c>
      <c r="J79" s="112">
        <f>IF(I79="SI",G79-H79,G79)</f>
        <v>0</v>
      </c>
      <c r="K79" s="195" t="s">
        <v>84</v>
      </c>
      <c r="L79" s="108">
        <v>2019</v>
      </c>
      <c r="M79" s="108">
        <v>57</v>
      </c>
      <c r="N79" s="109" t="s">
        <v>213</v>
      </c>
      <c r="O79" s="111" t="s">
        <v>260</v>
      </c>
      <c r="P79" s="109" t="s">
        <v>261</v>
      </c>
      <c r="Q79" s="109" t="s">
        <v>261</v>
      </c>
      <c r="R79" s="108">
        <v>3</v>
      </c>
      <c r="S79" s="111" t="s">
        <v>162</v>
      </c>
      <c r="T79" s="108">
        <v>1010503</v>
      </c>
      <c r="U79" s="108">
        <v>470</v>
      </c>
      <c r="V79" s="108">
        <v>2</v>
      </c>
      <c r="W79" s="108">
        <v>2</v>
      </c>
      <c r="X79" s="113">
        <v>2018</v>
      </c>
      <c r="Y79" s="113">
        <v>86</v>
      </c>
      <c r="Z79" s="113">
        <v>0</v>
      </c>
      <c r="AA79" s="114" t="s">
        <v>86</v>
      </c>
      <c r="AB79" s="108">
        <v>100</v>
      </c>
      <c r="AC79" s="109" t="s">
        <v>197</v>
      </c>
      <c r="AD79" s="196" t="s">
        <v>298</v>
      </c>
      <c r="AE79" s="196" t="s">
        <v>298</v>
      </c>
      <c r="AF79" s="197">
        <f>AE79-AD79</f>
        <v>0</v>
      </c>
      <c r="AG79" s="198">
        <f>IF(AI79="SI",0,J79)</f>
        <v>0</v>
      </c>
      <c r="AH79" s="199">
        <f>AG79*AF79</f>
        <v>0</v>
      </c>
      <c r="AI79" s="200"/>
    </row>
    <row r="80" spans="1:35" ht="15">
      <c r="A80" s="108">
        <v>2019</v>
      </c>
      <c r="B80" s="108">
        <v>19</v>
      </c>
      <c r="C80" s="109" t="s">
        <v>290</v>
      </c>
      <c r="D80" s="194" t="s">
        <v>300</v>
      </c>
      <c r="E80" s="109" t="s">
        <v>239</v>
      </c>
      <c r="F80" s="111" t="s">
        <v>301</v>
      </c>
      <c r="G80" s="112">
        <v>688.38</v>
      </c>
      <c r="H80" s="112">
        <v>0</v>
      </c>
      <c r="I80" s="143" t="s">
        <v>79</v>
      </c>
      <c r="J80" s="112">
        <f>IF(I80="SI",G80-H80,G80)</f>
        <v>688.38</v>
      </c>
      <c r="K80" s="195" t="s">
        <v>84</v>
      </c>
      <c r="L80" s="108">
        <v>2019</v>
      </c>
      <c r="M80" s="108">
        <v>19</v>
      </c>
      <c r="N80" s="109" t="s">
        <v>231</v>
      </c>
      <c r="O80" s="111" t="s">
        <v>260</v>
      </c>
      <c r="P80" s="109" t="s">
        <v>261</v>
      </c>
      <c r="Q80" s="109" t="s">
        <v>261</v>
      </c>
      <c r="R80" s="108">
        <v>2</v>
      </c>
      <c r="S80" s="111" t="s">
        <v>103</v>
      </c>
      <c r="T80" s="108">
        <v>1040103</v>
      </c>
      <c r="U80" s="108">
        <v>1460</v>
      </c>
      <c r="V80" s="108">
        <v>4</v>
      </c>
      <c r="W80" s="108">
        <v>4</v>
      </c>
      <c r="X80" s="113">
        <v>2018</v>
      </c>
      <c r="Y80" s="113">
        <v>87</v>
      </c>
      <c r="Z80" s="113">
        <v>0</v>
      </c>
      <c r="AA80" s="114" t="s">
        <v>86</v>
      </c>
      <c r="AB80" s="108">
        <v>74</v>
      </c>
      <c r="AC80" s="109" t="s">
        <v>197</v>
      </c>
      <c r="AD80" s="196" t="s">
        <v>86</v>
      </c>
      <c r="AE80" s="196" t="s">
        <v>86</v>
      </c>
      <c r="AF80" s="197">
        <f>AE80-AD80</f>
        <v>0</v>
      </c>
      <c r="AG80" s="198">
        <f>IF(AI80="SI",0,J80)</f>
        <v>688.38</v>
      </c>
      <c r="AH80" s="199">
        <f>AG80*AF80</f>
        <v>0</v>
      </c>
      <c r="AI80" s="200"/>
    </row>
    <row r="81" spans="1:35" ht="15">
      <c r="A81" s="108">
        <v>2019</v>
      </c>
      <c r="B81" s="108">
        <v>19</v>
      </c>
      <c r="C81" s="109" t="s">
        <v>290</v>
      </c>
      <c r="D81" s="194" t="s">
        <v>300</v>
      </c>
      <c r="E81" s="109" t="s">
        <v>239</v>
      </c>
      <c r="F81" s="111" t="s">
        <v>302</v>
      </c>
      <c r="G81" s="112">
        <v>151.44</v>
      </c>
      <c r="H81" s="112">
        <v>151.44</v>
      </c>
      <c r="I81" s="143" t="s">
        <v>79</v>
      </c>
      <c r="J81" s="112">
        <f>IF(I81="SI",G81-H81,G81)</f>
        <v>0</v>
      </c>
      <c r="K81" s="195" t="s">
        <v>84</v>
      </c>
      <c r="L81" s="108">
        <v>2019</v>
      </c>
      <c r="M81" s="108">
        <v>19</v>
      </c>
      <c r="N81" s="109" t="s">
        <v>231</v>
      </c>
      <c r="O81" s="111" t="s">
        <v>260</v>
      </c>
      <c r="P81" s="109" t="s">
        <v>261</v>
      </c>
      <c r="Q81" s="109" t="s">
        <v>261</v>
      </c>
      <c r="R81" s="108">
        <v>2</v>
      </c>
      <c r="S81" s="111" t="s">
        <v>103</v>
      </c>
      <c r="T81" s="108">
        <v>1040103</v>
      </c>
      <c r="U81" s="108">
        <v>1460</v>
      </c>
      <c r="V81" s="108">
        <v>4</v>
      </c>
      <c r="W81" s="108">
        <v>4</v>
      </c>
      <c r="X81" s="113">
        <v>2018</v>
      </c>
      <c r="Y81" s="113">
        <v>87</v>
      </c>
      <c r="Z81" s="113">
        <v>0</v>
      </c>
      <c r="AA81" s="114" t="s">
        <v>86</v>
      </c>
      <c r="AB81" s="108">
        <v>77</v>
      </c>
      <c r="AC81" s="109" t="s">
        <v>197</v>
      </c>
      <c r="AD81" s="196" t="s">
        <v>86</v>
      </c>
      <c r="AE81" s="196" t="s">
        <v>86</v>
      </c>
      <c r="AF81" s="197">
        <f>AE81-AD81</f>
        <v>0</v>
      </c>
      <c r="AG81" s="198">
        <f>IF(AI81="SI",0,J81)</f>
        <v>0</v>
      </c>
      <c r="AH81" s="199">
        <f>AG81*AF81</f>
        <v>0</v>
      </c>
      <c r="AI81" s="200"/>
    </row>
    <row r="82" spans="1:35" ht="15">
      <c r="A82" s="108">
        <v>2019</v>
      </c>
      <c r="B82" s="108">
        <v>19</v>
      </c>
      <c r="C82" s="109" t="s">
        <v>290</v>
      </c>
      <c r="D82" s="194" t="s">
        <v>300</v>
      </c>
      <c r="E82" s="109" t="s">
        <v>239</v>
      </c>
      <c r="F82" s="111" t="s">
        <v>301</v>
      </c>
      <c r="G82" s="112">
        <v>1333.92</v>
      </c>
      <c r="H82" s="112">
        <v>0</v>
      </c>
      <c r="I82" s="143" t="s">
        <v>79</v>
      </c>
      <c r="J82" s="112">
        <f>IF(I82="SI",G82-H82,G82)</f>
        <v>1333.92</v>
      </c>
      <c r="K82" s="195" t="s">
        <v>84</v>
      </c>
      <c r="L82" s="108">
        <v>2019</v>
      </c>
      <c r="M82" s="108">
        <v>19</v>
      </c>
      <c r="N82" s="109" t="s">
        <v>231</v>
      </c>
      <c r="O82" s="111" t="s">
        <v>260</v>
      </c>
      <c r="P82" s="109" t="s">
        <v>261</v>
      </c>
      <c r="Q82" s="109" t="s">
        <v>261</v>
      </c>
      <c r="R82" s="108">
        <v>2</v>
      </c>
      <c r="S82" s="111" t="s">
        <v>103</v>
      </c>
      <c r="T82" s="108">
        <v>1040203</v>
      </c>
      <c r="U82" s="108">
        <v>1570</v>
      </c>
      <c r="V82" s="108">
        <v>4</v>
      </c>
      <c r="W82" s="108">
        <v>4</v>
      </c>
      <c r="X82" s="113">
        <v>2018</v>
      </c>
      <c r="Y82" s="113">
        <v>88</v>
      </c>
      <c r="Z82" s="113">
        <v>0</v>
      </c>
      <c r="AA82" s="114" t="s">
        <v>86</v>
      </c>
      <c r="AB82" s="108">
        <v>75</v>
      </c>
      <c r="AC82" s="109" t="s">
        <v>197</v>
      </c>
      <c r="AD82" s="196" t="s">
        <v>86</v>
      </c>
      <c r="AE82" s="196" t="s">
        <v>86</v>
      </c>
      <c r="AF82" s="197">
        <f>AE82-AD82</f>
        <v>0</v>
      </c>
      <c r="AG82" s="198">
        <f>IF(AI82="SI",0,J82)</f>
        <v>1333.92</v>
      </c>
      <c r="AH82" s="199">
        <f>AG82*AF82</f>
        <v>0</v>
      </c>
      <c r="AI82" s="200"/>
    </row>
    <row r="83" spans="1:35" ht="15">
      <c r="A83" s="108">
        <v>2019</v>
      </c>
      <c r="B83" s="108">
        <v>19</v>
      </c>
      <c r="C83" s="109" t="s">
        <v>290</v>
      </c>
      <c r="D83" s="194" t="s">
        <v>300</v>
      </c>
      <c r="E83" s="109" t="s">
        <v>239</v>
      </c>
      <c r="F83" s="111" t="s">
        <v>302</v>
      </c>
      <c r="G83" s="112">
        <v>293.47</v>
      </c>
      <c r="H83" s="112">
        <v>293.47</v>
      </c>
      <c r="I83" s="143" t="s">
        <v>79</v>
      </c>
      <c r="J83" s="112">
        <f>IF(I83="SI",G83-H83,G83)</f>
        <v>0</v>
      </c>
      <c r="K83" s="195" t="s">
        <v>84</v>
      </c>
      <c r="L83" s="108">
        <v>2019</v>
      </c>
      <c r="M83" s="108">
        <v>19</v>
      </c>
      <c r="N83" s="109" t="s">
        <v>231</v>
      </c>
      <c r="O83" s="111" t="s">
        <v>260</v>
      </c>
      <c r="P83" s="109" t="s">
        <v>261</v>
      </c>
      <c r="Q83" s="109" t="s">
        <v>261</v>
      </c>
      <c r="R83" s="108">
        <v>2</v>
      </c>
      <c r="S83" s="111" t="s">
        <v>103</v>
      </c>
      <c r="T83" s="108">
        <v>1040203</v>
      </c>
      <c r="U83" s="108">
        <v>1570</v>
      </c>
      <c r="V83" s="108">
        <v>4</v>
      </c>
      <c r="W83" s="108">
        <v>4</v>
      </c>
      <c r="X83" s="113">
        <v>2018</v>
      </c>
      <c r="Y83" s="113">
        <v>88</v>
      </c>
      <c r="Z83" s="113">
        <v>0</v>
      </c>
      <c r="AA83" s="114" t="s">
        <v>86</v>
      </c>
      <c r="AB83" s="108">
        <v>78</v>
      </c>
      <c r="AC83" s="109" t="s">
        <v>197</v>
      </c>
      <c r="AD83" s="196" t="s">
        <v>86</v>
      </c>
      <c r="AE83" s="196" t="s">
        <v>86</v>
      </c>
      <c r="AF83" s="197">
        <f>AE83-AD83</f>
        <v>0</v>
      </c>
      <c r="AG83" s="198">
        <f>IF(AI83="SI",0,J83)</f>
        <v>0</v>
      </c>
      <c r="AH83" s="199">
        <f>AG83*AF83</f>
        <v>0</v>
      </c>
      <c r="AI83" s="200"/>
    </row>
    <row r="84" spans="1:35" ht="15">
      <c r="A84" s="108">
        <v>2019</v>
      </c>
      <c r="B84" s="108">
        <v>19</v>
      </c>
      <c r="C84" s="109" t="s">
        <v>290</v>
      </c>
      <c r="D84" s="194" t="s">
        <v>300</v>
      </c>
      <c r="E84" s="109" t="s">
        <v>239</v>
      </c>
      <c r="F84" s="111" t="s">
        <v>301</v>
      </c>
      <c r="G84" s="112">
        <v>423.09</v>
      </c>
      <c r="H84" s="112">
        <v>0</v>
      </c>
      <c r="I84" s="143" t="s">
        <v>79</v>
      </c>
      <c r="J84" s="112">
        <f>IF(I84="SI",G84-H84,G84)</f>
        <v>423.09</v>
      </c>
      <c r="K84" s="195" t="s">
        <v>84</v>
      </c>
      <c r="L84" s="108">
        <v>2019</v>
      </c>
      <c r="M84" s="108">
        <v>19</v>
      </c>
      <c r="N84" s="109" t="s">
        <v>231</v>
      </c>
      <c r="O84" s="111" t="s">
        <v>260</v>
      </c>
      <c r="P84" s="109" t="s">
        <v>261</v>
      </c>
      <c r="Q84" s="109" t="s">
        <v>261</v>
      </c>
      <c r="R84" s="108">
        <v>3</v>
      </c>
      <c r="S84" s="111" t="s">
        <v>162</v>
      </c>
      <c r="T84" s="108">
        <v>1010503</v>
      </c>
      <c r="U84" s="108">
        <v>470</v>
      </c>
      <c r="V84" s="108">
        <v>2</v>
      </c>
      <c r="W84" s="108">
        <v>2</v>
      </c>
      <c r="X84" s="113">
        <v>2018</v>
      </c>
      <c r="Y84" s="113">
        <v>86</v>
      </c>
      <c r="Z84" s="113">
        <v>0</v>
      </c>
      <c r="AA84" s="114" t="s">
        <v>86</v>
      </c>
      <c r="AB84" s="108">
        <v>73</v>
      </c>
      <c r="AC84" s="109" t="s">
        <v>197</v>
      </c>
      <c r="AD84" s="196" t="s">
        <v>86</v>
      </c>
      <c r="AE84" s="196" t="s">
        <v>86</v>
      </c>
      <c r="AF84" s="197">
        <f>AE84-AD84</f>
        <v>0</v>
      </c>
      <c r="AG84" s="198">
        <f>IF(AI84="SI",0,J84)</f>
        <v>423.09</v>
      </c>
      <c r="AH84" s="199">
        <f>AG84*AF84</f>
        <v>0</v>
      </c>
      <c r="AI84" s="200"/>
    </row>
    <row r="85" spans="1:35" ht="15">
      <c r="A85" s="108">
        <v>2019</v>
      </c>
      <c r="B85" s="108">
        <v>19</v>
      </c>
      <c r="C85" s="109" t="s">
        <v>290</v>
      </c>
      <c r="D85" s="194" t="s">
        <v>300</v>
      </c>
      <c r="E85" s="109" t="s">
        <v>239</v>
      </c>
      <c r="F85" s="111" t="s">
        <v>302</v>
      </c>
      <c r="G85" s="112">
        <v>93.08</v>
      </c>
      <c r="H85" s="112">
        <v>93.08</v>
      </c>
      <c r="I85" s="143" t="s">
        <v>79</v>
      </c>
      <c r="J85" s="112">
        <f>IF(I85="SI",G85-H85,G85)</f>
        <v>0</v>
      </c>
      <c r="K85" s="195" t="s">
        <v>84</v>
      </c>
      <c r="L85" s="108">
        <v>2019</v>
      </c>
      <c r="M85" s="108">
        <v>19</v>
      </c>
      <c r="N85" s="109" t="s">
        <v>231</v>
      </c>
      <c r="O85" s="111" t="s">
        <v>260</v>
      </c>
      <c r="P85" s="109" t="s">
        <v>261</v>
      </c>
      <c r="Q85" s="109" t="s">
        <v>261</v>
      </c>
      <c r="R85" s="108">
        <v>3</v>
      </c>
      <c r="S85" s="111" t="s">
        <v>162</v>
      </c>
      <c r="T85" s="108">
        <v>1010503</v>
      </c>
      <c r="U85" s="108">
        <v>470</v>
      </c>
      <c r="V85" s="108">
        <v>2</v>
      </c>
      <c r="W85" s="108">
        <v>2</v>
      </c>
      <c r="X85" s="113">
        <v>2018</v>
      </c>
      <c r="Y85" s="113">
        <v>86</v>
      </c>
      <c r="Z85" s="113">
        <v>0</v>
      </c>
      <c r="AA85" s="114" t="s">
        <v>86</v>
      </c>
      <c r="AB85" s="108">
        <v>76</v>
      </c>
      <c r="AC85" s="109" t="s">
        <v>197</v>
      </c>
      <c r="AD85" s="196" t="s">
        <v>86</v>
      </c>
      <c r="AE85" s="196" t="s">
        <v>86</v>
      </c>
      <c r="AF85" s="197">
        <f>AE85-AD85</f>
        <v>0</v>
      </c>
      <c r="AG85" s="198">
        <f>IF(AI85="SI",0,J85)</f>
        <v>0</v>
      </c>
      <c r="AH85" s="199">
        <f>AG85*AF85</f>
        <v>0</v>
      </c>
      <c r="AI85" s="200"/>
    </row>
    <row r="86" spans="1:35" ht="15">
      <c r="A86" s="108">
        <v>2019</v>
      </c>
      <c r="B86" s="108">
        <v>20</v>
      </c>
      <c r="C86" s="109" t="s">
        <v>86</v>
      </c>
      <c r="D86" s="194" t="s">
        <v>303</v>
      </c>
      <c r="E86" s="109" t="s">
        <v>105</v>
      </c>
      <c r="F86" s="111" t="s">
        <v>188</v>
      </c>
      <c r="G86" s="112">
        <v>1343.74</v>
      </c>
      <c r="H86" s="112">
        <v>122.16</v>
      </c>
      <c r="I86" s="143" t="s">
        <v>79</v>
      </c>
      <c r="J86" s="112">
        <f>IF(I86="SI",G86-H86,G86)</f>
        <v>1221.58</v>
      </c>
      <c r="K86" s="195" t="s">
        <v>84</v>
      </c>
      <c r="L86" s="108">
        <v>2019</v>
      </c>
      <c r="M86" s="108">
        <v>180</v>
      </c>
      <c r="N86" s="109" t="s">
        <v>304</v>
      </c>
      <c r="O86" s="111" t="s">
        <v>127</v>
      </c>
      <c r="P86" s="109" t="s">
        <v>128</v>
      </c>
      <c r="Q86" s="109" t="s">
        <v>128</v>
      </c>
      <c r="R86" s="108">
        <v>1</v>
      </c>
      <c r="S86" s="111" t="s">
        <v>85</v>
      </c>
      <c r="T86" s="108">
        <v>1090503</v>
      </c>
      <c r="U86" s="108">
        <v>3550</v>
      </c>
      <c r="V86" s="108">
        <v>2</v>
      </c>
      <c r="W86" s="108">
        <v>2</v>
      </c>
      <c r="X86" s="113">
        <v>2018</v>
      </c>
      <c r="Y86" s="113">
        <v>89</v>
      </c>
      <c r="Z86" s="113">
        <v>0</v>
      </c>
      <c r="AA86" s="114" t="s">
        <v>104</v>
      </c>
      <c r="AB86" s="108">
        <v>252</v>
      </c>
      <c r="AC86" s="109" t="s">
        <v>104</v>
      </c>
      <c r="AD86" s="196" t="s">
        <v>305</v>
      </c>
      <c r="AE86" s="196" t="s">
        <v>104</v>
      </c>
      <c r="AF86" s="197">
        <f>AE86-AD86</f>
        <v>-9</v>
      </c>
      <c r="AG86" s="198">
        <f>IF(AI86="SI",0,J86)</f>
        <v>1221.58</v>
      </c>
      <c r="AH86" s="199">
        <f>AG86*AF86</f>
        <v>-10994.22</v>
      </c>
      <c r="AI86" s="200"/>
    </row>
    <row r="87" spans="1:35" ht="15">
      <c r="A87" s="108">
        <v>2019</v>
      </c>
      <c r="B87" s="108">
        <v>21</v>
      </c>
      <c r="C87" s="109" t="s">
        <v>86</v>
      </c>
      <c r="D87" s="194" t="s">
        <v>306</v>
      </c>
      <c r="E87" s="109" t="s">
        <v>205</v>
      </c>
      <c r="F87" s="111" t="s">
        <v>307</v>
      </c>
      <c r="G87" s="112">
        <v>35.49</v>
      </c>
      <c r="H87" s="112">
        <v>6.4</v>
      </c>
      <c r="I87" s="143" t="s">
        <v>79</v>
      </c>
      <c r="J87" s="112">
        <f>IF(I87="SI",G87-H87,G87)</f>
        <v>29.090000000000003</v>
      </c>
      <c r="K87" s="195" t="s">
        <v>84</v>
      </c>
      <c r="L87" s="108">
        <v>2019</v>
      </c>
      <c r="M87" s="108">
        <v>171</v>
      </c>
      <c r="N87" s="109" t="s">
        <v>304</v>
      </c>
      <c r="O87" s="111" t="s">
        <v>308</v>
      </c>
      <c r="P87" s="109" t="s">
        <v>309</v>
      </c>
      <c r="Q87" s="109" t="s">
        <v>309</v>
      </c>
      <c r="R87" s="108">
        <v>1</v>
      </c>
      <c r="S87" s="111" t="s">
        <v>85</v>
      </c>
      <c r="T87" s="108">
        <v>1010303</v>
      </c>
      <c r="U87" s="108">
        <v>250</v>
      </c>
      <c r="V87" s="108">
        <v>2</v>
      </c>
      <c r="W87" s="108">
        <v>1</v>
      </c>
      <c r="X87" s="113">
        <v>2018</v>
      </c>
      <c r="Y87" s="113">
        <v>92</v>
      </c>
      <c r="Z87" s="113">
        <v>0</v>
      </c>
      <c r="AA87" s="114" t="s">
        <v>86</v>
      </c>
      <c r="AB87" s="108">
        <v>44</v>
      </c>
      <c r="AC87" s="109" t="s">
        <v>86</v>
      </c>
      <c r="AD87" s="196" t="s">
        <v>166</v>
      </c>
      <c r="AE87" s="196" t="s">
        <v>86</v>
      </c>
      <c r="AF87" s="197">
        <f>AE87-AD87</f>
        <v>-15</v>
      </c>
      <c r="AG87" s="198">
        <f>IF(AI87="SI",0,J87)</f>
        <v>29.090000000000003</v>
      </c>
      <c r="AH87" s="199">
        <f>AG87*AF87</f>
        <v>-436.35</v>
      </c>
      <c r="AI87" s="200"/>
    </row>
    <row r="88" spans="1:35" ht="15">
      <c r="A88" s="108">
        <v>2019</v>
      </c>
      <c r="B88" s="108">
        <v>21</v>
      </c>
      <c r="C88" s="109" t="s">
        <v>86</v>
      </c>
      <c r="D88" s="194" t="s">
        <v>306</v>
      </c>
      <c r="E88" s="109" t="s">
        <v>205</v>
      </c>
      <c r="F88" s="111" t="s">
        <v>307</v>
      </c>
      <c r="G88" s="112">
        <v>4.63</v>
      </c>
      <c r="H88" s="112">
        <v>0.83</v>
      </c>
      <c r="I88" s="143" t="s">
        <v>79</v>
      </c>
      <c r="J88" s="112">
        <f>IF(I88="SI",G88-H88,G88)</f>
        <v>3.8</v>
      </c>
      <c r="K88" s="195" t="s">
        <v>84</v>
      </c>
      <c r="L88" s="108">
        <v>2019</v>
      </c>
      <c r="M88" s="108">
        <v>171</v>
      </c>
      <c r="N88" s="109" t="s">
        <v>304</v>
      </c>
      <c r="O88" s="111" t="s">
        <v>308</v>
      </c>
      <c r="P88" s="109" t="s">
        <v>309</v>
      </c>
      <c r="Q88" s="109" t="s">
        <v>309</v>
      </c>
      <c r="R88" s="108">
        <v>2</v>
      </c>
      <c r="S88" s="111" t="s">
        <v>103</v>
      </c>
      <c r="T88" s="108">
        <v>1040103</v>
      </c>
      <c r="U88" s="108">
        <v>1460</v>
      </c>
      <c r="V88" s="108">
        <v>4</v>
      </c>
      <c r="W88" s="108">
        <v>3</v>
      </c>
      <c r="X88" s="113">
        <v>2018</v>
      </c>
      <c r="Y88" s="113">
        <v>93</v>
      </c>
      <c r="Z88" s="113">
        <v>0</v>
      </c>
      <c r="AA88" s="114" t="s">
        <v>86</v>
      </c>
      <c r="AB88" s="108">
        <v>45</v>
      </c>
      <c r="AC88" s="109" t="s">
        <v>86</v>
      </c>
      <c r="AD88" s="196" t="s">
        <v>166</v>
      </c>
      <c r="AE88" s="196" t="s">
        <v>86</v>
      </c>
      <c r="AF88" s="197">
        <f>AE88-AD88</f>
        <v>-15</v>
      </c>
      <c r="AG88" s="198">
        <f>IF(AI88="SI",0,J88)</f>
        <v>3.8</v>
      </c>
      <c r="AH88" s="199">
        <f>AG88*AF88</f>
        <v>-57</v>
      </c>
      <c r="AI88" s="200"/>
    </row>
    <row r="89" spans="1:35" ht="15">
      <c r="A89" s="108">
        <v>2019</v>
      </c>
      <c r="B89" s="108">
        <v>21</v>
      </c>
      <c r="C89" s="109" t="s">
        <v>86</v>
      </c>
      <c r="D89" s="194" t="s">
        <v>306</v>
      </c>
      <c r="E89" s="109" t="s">
        <v>205</v>
      </c>
      <c r="F89" s="111" t="s">
        <v>307</v>
      </c>
      <c r="G89" s="112">
        <v>4.65</v>
      </c>
      <c r="H89" s="112">
        <v>0.84</v>
      </c>
      <c r="I89" s="143" t="s">
        <v>79</v>
      </c>
      <c r="J89" s="112">
        <f>IF(I89="SI",G89-H89,G89)</f>
        <v>3.8100000000000005</v>
      </c>
      <c r="K89" s="195" t="s">
        <v>84</v>
      </c>
      <c r="L89" s="108">
        <v>2019</v>
      </c>
      <c r="M89" s="108">
        <v>171</v>
      </c>
      <c r="N89" s="109" t="s">
        <v>304</v>
      </c>
      <c r="O89" s="111" t="s">
        <v>308</v>
      </c>
      <c r="P89" s="109" t="s">
        <v>309</v>
      </c>
      <c r="Q89" s="109" t="s">
        <v>309</v>
      </c>
      <c r="R89" s="108">
        <v>2</v>
      </c>
      <c r="S89" s="111" t="s">
        <v>103</v>
      </c>
      <c r="T89" s="108">
        <v>1040203</v>
      </c>
      <c r="U89" s="108">
        <v>1570</v>
      </c>
      <c r="V89" s="108">
        <v>4</v>
      </c>
      <c r="W89" s="108">
        <v>3</v>
      </c>
      <c r="X89" s="113">
        <v>2018</v>
      </c>
      <c r="Y89" s="113">
        <v>94</v>
      </c>
      <c r="Z89" s="113">
        <v>0</v>
      </c>
      <c r="AA89" s="114" t="s">
        <v>86</v>
      </c>
      <c r="AB89" s="108">
        <v>46</v>
      </c>
      <c r="AC89" s="109" t="s">
        <v>86</v>
      </c>
      <c r="AD89" s="196" t="s">
        <v>166</v>
      </c>
      <c r="AE89" s="196" t="s">
        <v>86</v>
      </c>
      <c r="AF89" s="197">
        <f>AE89-AD89</f>
        <v>-15</v>
      </c>
      <c r="AG89" s="198">
        <f>IF(AI89="SI",0,J89)</f>
        <v>3.8100000000000005</v>
      </c>
      <c r="AH89" s="199">
        <f>AG89*AF89</f>
        <v>-57.150000000000006</v>
      </c>
      <c r="AI89" s="200"/>
    </row>
    <row r="90" spans="1:35" ht="15">
      <c r="A90" s="108">
        <v>2019</v>
      </c>
      <c r="B90" s="108">
        <v>22</v>
      </c>
      <c r="C90" s="109" t="s">
        <v>86</v>
      </c>
      <c r="D90" s="194" t="s">
        <v>209</v>
      </c>
      <c r="E90" s="109" t="s">
        <v>310</v>
      </c>
      <c r="F90" s="111" t="s">
        <v>311</v>
      </c>
      <c r="G90" s="112">
        <v>277.79</v>
      </c>
      <c r="H90" s="112">
        <v>50.09</v>
      </c>
      <c r="I90" s="143" t="s">
        <v>79</v>
      </c>
      <c r="J90" s="112">
        <f>IF(I90="SI",G90-H90,G90)</f>
        <v>227.70000000000002</v>
      </c>
      <c r="K90" s="195" t="s">
        <v>312</v>
      </c>
      <c r="L90" s="108">
        <v>2019</v>
      </c>
      <c r="M90" s="108">
        <v>214</v>
      </c>
      <c r="N90" s="109" t="s">
        <v>86</v>
      </c>
      <c r="O90" s="111" t="s">
        <v>313</v>
      </c>
      <c r="P90" s="109" t="s">
        <v>314</v>
      </c>
      <c r="Q90" s="109" t="s">
        <v>84</v>
      </c>
      <c r="R90" s="108">
        <v>1</v>
      </c>
      <c r="S90" s="111" t="s">
        <v>85</v>
      </c>
      <c r="T90" s="108">
        <v>1100503</v>
      </c>
      <c r="U90" s="108">
        <v>4210</v>
      </c>
      <c r="V90" s="108">
        <v>2</v>
      </c>
      <c r="W90" s="108">
        <v>2</v>
      </c>
      <c r="X90" s="113">
        <v>2018</v>
      </c>
      <c r="Y90" s="113">
        <v>211</v>
      </c>
      <c r="Z90" s="113">
        <v>0</v>
      </c>
      <c r="AA90" s="114" t="s">
        <v>86</v>
      </c>
      <c r="AB90" s="108">
        <v>32</v>
      </c>
      <c r="AC90" s="109" t="s">
        <v>86</v>
      </c>
      <c r="AD90" s="196" t="s">
        <v>1479</v>
      </c>
      <c r="AE90" s="196" t="s">
        <v>86</v>
      </c>
      <c r="AF90" s="197">
        <f>AE90-AD90</f>
        <v>-24</v>
      </c>
      <c r="AG90" s="198">
        <f>IF(AI90="SI",0,J90)</f>
        <v>227.70000000000002</v>
      </c>
      <c r="AH90" s="199">
        <f>AG90*AF90</f>
        <v>-5464.8</v>
      </c>
      <c r="AI90" s="200"/>
    </row>
    <row r="91" spans="1:35" ht="15">
      <c r="A91" s="108">
        <v>2019</v>
      </c>
      <c r="B91" s="108">
        <v>23</v>
      </c>
      <c r="C91" s="109" t="s">
        <v>86</v>
      </c>
      <c r="D91" s="194" t="s">
        <v>315</v>
      </c>
      <c r="E91" s="109" t="s">
        <v>310</v>
      </c>
      <c r="F91" s="111" t="s">
        <v>316</v>
      </c>
      <c r="G91" s="112">
        <v>4977.6</v>
      </c>
      <c r="H91" s="112">
        <v>897.6</v>
      </c>
      <c r="I91" s="143" t="s">
        <v>79</v>
      </c>
      <c r="J91" s="112">
        <f>IF(I91="SI",G91-H91,G91)</f>
        <v>4080.0000000000005</v>
      </c>
      <c r="K91" s="195" t="s">
        <v>317</v>
      </c>
      <c r="L91" s="108">
        <v>2019</v>
      </c>
      <c r="M91" s="108">
        <v>216</v>
      </c>
      <c r="N91" s="109" t="s">
        <v>86</v>
      </c>
      <c r="O91" s="111" t="s">
        <v>313</v>
      </c>
      <c r="P91" s="109" t="s">
        <v>314</v>
      </c>
      <c r="Q91" s="109" t="s">
        <v>84</v>
      </c>
      <c r="R91" s="108">
        <v>3</v>
      </c>
      <c r="S91" s="111" t="s">
        <v>162</v>
      </c>
      <c r="T91" s="108">
        <v>1010503</v>
      </c>
      <c r="U91" s="108">
        <v>470</v>
      </c>
      <c r="V91" s="108">
        <v>2</v>
      </c>
      <c r="W91" s="108">
        <v>3</v>
      </c>
      <c r="X91" s="113">
        <v>2018</v>
      </c>
      <c r="Y91" s="113">
        <v>328</v>
      </c>
      <c r="Z91" s="113">
        <v>0</v>
      </c>
      <c r="AA91" s="114" t="s">
        <v>146</v>
      </c>
      <c r="AB91" s="108">
        <v>312</v>
      </c>
      <c r="AC91" s="109" t="s">
        <v>146</v>
      </c>
      <c r="AD91" s="196" t="s">
        <v>1479</v>
      </c>
      <c r="AE91" s="196" t="s">
        <v>146</v>
      </c>
      <c r="AF91" s="197">
        <f>AE91-AD91</f>
        <v>65</v>
      </c>
      <c r="AG91" s="198">
        <f>IF(AI91="SI",0,J91)</f>
        <v>4080.0000000000005</v>
      </c>
      <c r="AH91" s="199">
        <f>AG91*AF91</f>
        <v>265200.00000000006</v>
      </c>
      <c r="AI91" s="200"/>
    </row>
    <row r="92" spans="1:35" ht="15">
      <c r="A92" s="108">
        <v>2019</v>
      </c>
      <c r="B92" s="108">
        <v>24</v>
      </c>
      <c r="C92" s="109" t="s">
        <v>86</v>
      </c>
      <c r="D92" s="194" t="s">
        <v>267</v>
      </c>
      <c r="E92" s="109" t="s">
        <v>304</v>
      </c>
      <c r="F92" s="111" t="s">
        <v>318</v>
      </c>
      <c r="G92" s="112">
        <v>1649.44</v>
      </c>
      <c r="H92" s="112">
        <v>297.44</v>
      </c>
      <c r="I92" s="143" t="s">
        <v>157</v>
      </c>
      <c r="J92" s="112">
        <f>IF(I92="SI",G92-H92,G92)</f>
        <v>1649.44</v>
      </c>
      <c r="K92" s="195" t="s">
        <v>84</v>
      </c>
      <c r="L92" s="108">
        <v>2019</v>
      </c>
      <c r="M92" s="108">
        <v>218</v>
      </c>
      <c r="N92" s="109" t="s">
        <v>86</v>
      </c>
      <c r="O92" s="111" t="s">
        <v>319</v>
      </c>
      <c r="P92" s="109" t="s">
        <v>320</v>
      </c>
      <c r="Q92" s="109" t="s">
        <v>321</v>
      </c>
      <c r="R92" s="108">
        <v>1</v>
      </c>
      <c r="S92" s="111" t="s">
        <v>85</v>
      </c>
      <c r="T92" s="108">
        <v>1010303</v>
      </c>
      <c r="U92" s="108">
        <v>250</v>
      </c>
      <c r="V92" s="108">
        <v>6</v>
      </c>
      <c r="W92" s="108">
        <v>1</v>
      </c>
      <c r="X92" s="113">
        <v>2018</v>
      </c>
      <c r="Y92" s="113">
        <v>225</v>
      </c>
      <c r="Z92" s="113">
        <v>0</v>
      </c>
      <c r="AA92" s="114" t="s">
        <v>104</v>
      </c>
      <c r="AB92" s="108">
        <v>253</v>
      </c>
      <c r="AC92" s="109" t="s">
        <v>104</v>
      </c>
      <c r="AD92" s="196" t="s">
        <v>454</v>
      </c>
      <c r="AE92" s="196" t="s">
        <v>104</v>
      </c>
      <c r="AF92" s="197">
        <f>AE92-AD92</f>
        <v>36</v>
      </c>
      <c r="AG92" s="198">
        <f>IF(AI92="SI",0,J92)</f>
        <v>1649.44</v>
      </c>
      <c r="AH92" s="199">
        <f>AG92*AF92</f>
        <v>59379.840000000004</v>
      </c>
      <c r="AI92" s="200"/>
    </row>
    <row r="93" spans="1:35" ht="15">
      <c r="A93" s="108">
        <v>2019</v>
      </c>
      <c r="B93" s="108">
        <v>25</v>
      </c>
      <c r="C93" s="109" t="s">
        <v>322</v>
      </c>
      <c r="D93" s="194" t="s">
        <v>323</v>
      </c>
      <c r="E93" s="109" t="s">
        <v>105</v>
      </c>
      <c r="F93" s="111" t="s">
        <v>324</v>
      </c>
      <c r="G93" s="112">
        <v>15.26</v>
      </c>
      <c r="H93" s="112">
        <v>1.39</v>
      </c>
      <c r="I93" s="143" t="s">
        <v>79</v>
      </c>
      <c r="J93" s="112">
        <f>IF(I93="SI",G93-H93,G93)</f>
        <v>13.87</v>
      </c>
      <c r="K93" s="195" t="s">
        <v>84</v>
      </c>
      <c r="L93" s="108">
        <v>2019</v>
      </c>
      <c r="M93" s="108">
        <v>256</v>
      </c>
      <c r="N93" s="109" t="s">
        <v>322</v>
      </c>
      <c r="O93" s="111" t="s">
        <v>325</v>
      </c>
      <c r="P93" s="109" t="s">
        <v>326</v>
      </c>
      <c r="Q93" s="109" t="s">
        <v>327</v>
      </c>
      <c r="R93" s="108">
        <v>3</v>
      </c>
      <c r="S93" s="111" t="s">
        <v>162</v>
      </c>
      <c r="T93" s="108">
        <v>1010503</v>
      </c>
      <c r="U93" s="108">
        <v>470</v>
      </c>
      <c r="V93" s="108">
        <v>2</v>
      </c>
      <c r="W93" s="108">
        <v>3</v>
      </c>
      <c r="X93" s="113">
        <v>2018</v>
      </c>
      <c r="Y93" s="113">
        <v>311</v>
      </c>
      <c r="Z93" s="113">
        <v>0</v>
      </c>
      <c r="AA93" s="114" t="s">
        <v>182</v>
      </c>
      <c r="AB93" s="108">
        <v>194</v>
      </c>
      <c r="AC93" s="109" t="s">
        <v>182</v>
      </c>
      <c r="AD93" s="196" t="s">
        <v>182</v>
      </c>
      <c r="AE93" s="196" t="s">
        <v>182</v>
      </c>
      <c r="AF93" s="197">
        <f>AE93-AD93</f>
        <v>0</v>
      </c>
      <c r="AG93" s="198">
        <f>IF(AI93="SI",0,J93)</f>
        <v>13.87</v>
      </c>
      <c r="AH93" s="199">
        <f>AG93*AF93</f>
        <v>0</v>
      </c>
      <c r="AI93" s="200"/>
    </row>
    <row r="94" spans="1:35" ht="15">
      <c r="A94" s="108">
        <v>2019</v>
      </c>
      <c r="B94" s="108">
        <v>26</v>
      </c>
      <c r="C94" s="109" t="s">
        <v>322</v>
      </c>
      <c r="D94" s="194" t="s">
        <v>328</v>
      </c>
      <c r="E94" s="109" t="s">
        <v>105</v>
      </c>
      <c r="F94" s="111" t="s">
        <v>329</v>
      </c>
      <c r="G94" s="112">
        <v>13.66</v>
      </c>
      <c r="H94" s="112">
        <v>1.24</v>
      </c>
      <c r="I94" s="143" t="s">
        <v>79</v>
      </c>
      <c r="J94" s="112">
        <f>IF(I94="SI",G94-H94,G94)</f>
        <v>12.42</v>
      </c>
      <c r="K94" s="195" t="s">
        <v>84</v>
      </c>
      <c r="L94" s="108">
        <v>2019</v>
      </c>
      <c r="M94" s="108">
        <v>236</v>
      </c>
      <c r="N94" s="109" t="s">
        <v>330</v>
      </c>
      <c r="O94" s="111" t="s">
        <v>325</v>
      </c>
      <c r="P94" s="109" t="s">
        <v>326</v>
      </c>
      <c r="Q94" s="109" t="s">
        <v>327</v>
      </c>
      <c r="R94" s="108">
        <v>3</v>
      </c>
      <c r="S94" s="111" t="s">
        <v>162</v>
      </c>
      <c r="T94" s="108">
        <v>1010503</v>
      </c>
      <c r="U94" s="108">
        <v>470</v>
      </c>
      <c r="V94" s="108">
        <v>2</v>
      </c>
      <c r="W94" s="108">
        <v>3</v>
      </c>
      <c r="X94" s="113">
        <v>2018</v>
      </c>
      <c r="Y94" s="113">
        <v>311</v>
      </c>
      <c r="Z94" s="113">
        <v>0</v>
      </c>
      <c r="AA94" s="114" t="s">
        <v>182</v>
      </c>
      <c r="AB94" s="108">
        <v>194</v>
      </c>
      <c r="AC94" s="109" t="s">
        <v>182</v>
      </c>
      <c r="AD94" s="196" t="s">
        <v>182</v>
      </c>
      <c r="AE94" s="196" t="s">
        <v>182</v>
      </c>
      <c r="AF94" s="197">
        <f>AE94-AD94</f>
        <v>0</v>
      </c>
      <c r="AG94" s="198">
        <f>IF(AI94="SI",0,J94)</f>
        <v>12.42</v>
      </c>
      <c r="AH94" s="199">
        <f>AG94*AF94</f>
        <v>0</v>
      </c>
      <c r="AI94" s="200"/>
    </row>
    <row r="95" spans="1:35" ht="15">
      <c r="A95" s="108">
        <v>2019</v>
      </c>
      <c r="B95" s="108">
        <v>27</v>
      </c>
      <c r="C95" s="109" t="s">
        <v>322</v>
      </c>
      <c r="D95" s="194" t="s">
        <v>331</v>
      </c>
      <c r="E95" s="109" t="s">
        <v>105</v>
      </c>
      <c r="F95" s="111" t="s">
        <v>332</v>
      </c>
      <c r="G95" s="112">
        <v>19.07</v>
      </c>
      <c r="H95" s="112">
        <v>1.73</v>
      </c>
      <c r="I95" s="143" t="s">
        <v>79</v>
      </c>
      <c r="J95" s="112">
        <f>IF(I95="SI",G95-H95,G95)</f>
        <v>17.34</v>
      </c>
      <c r="K95" s="195" t="s">
        <v>84</v>
      </c>
      <c r="L95" s="108">
        <v>2019</v>
      </c>
      <c r="M95" s="108">
        <v>237</v>
      </c>
      <c r="N95" s="109" t="s">
        <v>330</v>
      </c>
      <c r="O95" s="111" t="s">
        <v>325</v>
      </c>
      <c r="P95" s="109" t="s">
        <v>326</v>
      </c>
      <c r="Q95" s="109" t="s">
        <v>327</v>
      </c>
      <c r="R95" s="108">
        <v>3</v>
      </c>
      <c r="S95" s="111" t="s">
        <v>162</v>
      </c>
      <c r="T95" s="108">
        <v>1010503</v>
      </c>
      <c r="U95" s="108">
        <v>470</v>
      </c>
      <c r="V95" s="108">
        <v>2</v>
      </c>
      <c r="W95" s="108">
        <v>3</v>
      </c>
      <c r="X95" s="113">
        <v>2018</v>
      </c>
      <c r="Y95" s="113">
        <v>311</v>
      </c>
      <c r="Z95" s="113">
        <v>0</v>
      </c>
      <c r="AA95" s="114" t="s">
        <v>182</v>
      </c>
      <c r="AB95" s="108">
        <v>194</v>
      </c>
      <c r="AC95" s="109" t="s">
        <v>182</v>
      </c>
      <c r="AD95" s="196" t="s">
        <v>182</v>
      </c>
      <c r="AE95" s="196" t="s">
        <v>182</v>
      </c>
      <c r="AF95" s="197">
        <f>AE95-AD95</f>
        <v>0</v>
      </c>
      <c r="AG95" s="198">
        <f>IF(AI95="SI",0,J95)</f>
        <v>17.34</v>
      </c>
      <c r="AH95" s="199">
        <f>AG95*AF95</f>
        <v>0</v>
      </c>
      <c r="AI95" s="200"/>
    </row>
    <row r="96" spans="1:35" ht="15">
      <c r="A96" s="108">
        <v>2019</v>
      </c>
      <c r="B96" s="108">
        <v>28</v>
      </c>
      <c r="C96" s="109" t="s">
        <v>322</v>
      </c>
      <c r="D96" s="194" t="s">
        <v>333</v>
      </c>
      <c r="E96" s="109" t="s">
        <v>105</v>
      </c>
      <c r="F96" s="111" t="s">
        <v>334</v>
      </c>
      <c r="G96" s="112">
        <v>13.66</v>
      </c>
      <c r="H96" s="112">
        <v>1.24</v>
      </c>
      <c r="I96" s="143" t="s">
        <v>79</v>
      </c>
      <c r="J96" s="112">
        <f>IF(I96="SI",G96-H96,G96)</f>
        <v>12.42</v>
      </c>
      <c r="K96" s="195" t="s">
        <v>84</v>
      </c>
      <c r="L96" s="108">
        <v>2019</v>
      </c>
      <c r="M96" s="108">
        <v>235</v>
      </c>
      <c r="N96" s="109" t="s">
        <v>330</v>
      </c>
      <c r="O96" s="111" t="s">
        <v>325</v>
      </c>
      <c r="P96" s="109" t="s">
        <v>326</v>
      </c>
      <c r="Q96" s="109" t="s">
        <v>327</v>
      </c>
      <c r="R96" s="108">
        <v>3</v>
      </c>
      <c r="S96" s="111" t="s">
        <v>162</v>
      </c>
      <c r="T96" s="108">
        <v>1010503</v>
      </c>
      <c r="U96" s="108">
        <v>470</v>
      </c>
      <c r="V96" s="108">
        <v>2</v>
      </c>
      <c r="W96" s="108">
        <v>3</v>
      </c>
      <c r="X96" s="113">
        <v>2018</v>
      </c>
      <c r="Y96" s="113">
        <v>311</v>
      </c>
      <c r="Z96" s="113">
        <v>0</v>
      </c>
      <c r="AA96" s="114" t="s">
        <v>182</v>
      </c>
      <c r="AB96" s="108">
        <v>194</v>
      </c>
      <c r="AC96" s="109" t="s">
        <v>182</v>
      </c>
      <c r="AD96" s="196" t="s">
        <v>182</v>
      </c>
      <c r="AE96" s="196" t="s">
        <v>182</v>
      </c>
      <c r="AF96" s="197">
        <f>AE96-AD96</f>
        <v>0</v>
      </c>
      <c r="AG96" s="198">
        <f>IF(AI96="SI",0,J96)</f>
        <v>12.42</v>
      </c>
      <c r="AH96" s="199">
        <f>AG96*AF96</f>
        <v>0</v>
      </c>
      <c r="AI96" s="200"/>
    </row>
    <row r="97" spans="1:35" ht="15">
      <c r="A97" s="108">
        <v>2019</v>
      </c>
      <c r="B97" s="108">
        <v>29</v>
      </c>
      <c r="C97" s="109" t="s">
        <v>322</v>
      </c>
      <c r="D97" s="194" t="s">
        <v>335</v>
      </c>
      <c r="E97" s="109" t="s">
        <v>105</v>
      </c>
      <c r="F97" s="111" t="s">
        <v>336</v>
      </c>
      <c r="G97" s="112">
        <v>362.95</v>
      </c>
      <c r="H97" s="112">
        <v>65.45</v>
      </c>
      <c r="I97" s="143" t="s">
        <v>79</v>
      </c>
      <c r="J97" s="112">
        <f>IF(I97="SI",G97-H97,G97)</f>
        <v>297.5</v>
      </c>
      <c r="K97" s="195" t="s">
        <v>293</v>
      </c>
      <c r="L97" s="108">
        <v>2019</v>
      </c>
      <c r="M97" s="108">
        <v>258</v>
      </c>
      <c r="N97" s="109" t="s">
        <v>322</v>
      </c>
      <c r="O97" s="111" t="s">
        <v>294</v>
      </c>
      <c r="P97" s="109" t="s">
        <v>295</v>
      </c>
      <c r="Q97" s="109" t="s">
        <v>84</v>
      </c>
      <c r="R97" s="108">
        <v>1</v>
      </c>
      <c r="S97" s="111" t="s">
        <v>85</v>
      </c>
      <c r="T97" s="108">
        <v>1010503</v>
      </c>
      <c r="U97" s="108">
        <v>470</v>
      </c>
      <c r="V97" s="108">
        <v>4</v>
      </c>
      <c r="W97" s="108">
        <v>1</v>
      </c>
      <c r="X97" s="113">
        <v>2018</v>
      </c>
      <c r="Y97" s="113">
        <v>288</v>
      </c>
      <c r="Z97" s="113">
        <v>0</v>
      </c>
      <c r="AA97" s="114" t="s">
        <v>94</v>
      </c>
      <c r="AB97" s="108">
        <v>114</v>
      </c>
      <c r="AC97" s="109" t="s">
        <v>94</v>
      </c>
      <c r="AD97" s="196" t="s">
        <v>166</v>
      </c>
      <c r="AE97" s="196" t="s">
        <v>94</v>
      </c>
      <c r="AF97" s="197">
        <f>AE97-AD97</f>
        <v>11</v>
      </c>
      <c r="AG97" s="198">
        <f>IF(AI97="SI",0,J97)</f>
        <v>297.5</v>
      </c>
      <c r="AH97" s="199">
        <f>AG97*AF97</f>
        <v>3272.5</v>
      </c>
      <c r="AI97" s="200"/>
    </row>
    <row r="98" spans="1:35" ht="15">
      <c r="A98" s="108">
        <v>2019</v>
      </c>
      <c r="B98" s="108">
        <v>30</v>
      </c>
      <c r="C98" s="109" t="s">
        <v>337</v>
      </c>
      <c r="D98" s="194" t="s">
        <v>338</v>
      </c>
      <c r="E98" s="109" t="s">
        <v>322</v>
      </c>
      <c r="F98" s="111" t="s">
        <v>339</v>
      </c>
      <c r="G98" s="112">
        <v>1744.6</v>
      </c>
      <c r="H98" s="112">
        <v>314.6</v>
      </c>
      <c r="I98" s="143" t="s">
        <v>79</v>
      </c>
      <c r="J98" s="112">
        <f>IF(I98="SI",G98-H98,G98)</f>
        <v>1430</v>
      </c>
      <c r="K98" s="195" t="s">
        <v>340</v>
      </c>
      <c r="L98" s="108">
        <v>2019</v>
      </c>
      <c r="M98" s="108">
        <v>309</v>
      </c>
      <c r="N98" s="109" t="s">
        <v>262</v>
      </c>
      <c r="O98" s="111" t="s">
        <v>101</v>
      </c>
      <c r="P98" s="109" t="s">
        <v>102</v>
      </c>
      <c r="Q98" s="109" t="s">
        <v>102</v>
      </c>
      <c r="R98" s="108">
        <v>1</v>
      </c>
      <c r="S98" s="111" t="s">
        <v>85</v>
      </c>
      <c r="T98" s="108">
        <v>1010802</v>
      </c>
      <c r="U98" s="108">
        <v>790</v>
      </c>
      <c r="V98" s="108">
        <v>2</v>
      </c>
      <c r="W98" s="108">
        <v>2</v>
      </c>
      <c r="X98" s="113">
        <v>2017</v>
      </c>
      <c r="Y98" s="113">
        <v>207</v>
      </c>
      <c r="Z98" s="113">
        <v>0</v>
      </c>
      <c r="AA98" s="114" t="s">
        <v>146</v>
      </c>
      <c r="AB98" s="108">
        <v>331</v>
      </c>
      <c r="AC98" s="109" t="s">
        <v>146</v>
      </c>
      <c r="AD98" s="196" t="s">
        <v>341</v>
      </c>
      <c r="AE98" s="196" t="s">
        <v>146</v>
      </c>
      <c r="AF98" s="197">
        <f>AE98-AD98</f>
        <v>27</v>
      </c>
      <c r="AG98" s="198">
        <f>IF(AI98="SI",0,J98)</f>
        <v>1430</v>
      </c>
      <c r="AH98" s="199">
        <f>AG98*AF98</f>
        <v>38610</v>
      </c>
      <c r="AI98" s="200"/>
    </row>
    <row r="99" spans="1:35" ht="15">
      <c r="A99" s="108">
        <v>2019</v>
      </c>
      <c r="B99" s="108">
        <v>31</v>
      </c>
      <c r="C99" s="109" t="s">
        <v>337</v>
      </c>
      <c r="D99" s="194" t="s">
        <v>342</v>
      </c>
      <c r="E99" s="109" t="s">
        <v>105</v>
      </c>
      <c r="F99" s="111" t="s">
        <v>343</v>
      </c>
      <c r="G99" s="112">
        <v>1373.92</v>
      </c>
      <c r="H99" s="112">
        <v>52.84</v>
      </c>
      <c r="I99" s="143" t="s">
        <v>79</v>
      </c>
      <c r="J99" s="112">
        <f>IF(I99="SI",G99-H99,G99)</f>
        <v>1321.0800000000002</v>
      </c>
      <c r="K99" s="195" t="s">
        <v>122</v>
      </c>
      <c r="L99" s="108">
        <v>2019</v>
      </c>
      <c r="M99" s="108">
        <v>310</v>
      </c>
      <c r="N99" s="109" t="s">
        <v>262</v>
      </c>
      <c r="O99" s="111" t="s">
        <v>123</v>
      </c>
      <c r="P99" s="109" t="s">
        <v>124</v>
      </c>
      <c r="Q99" s="109" t="s">
        <v>84</v>
      </c>
      <c r="R99" s="108">
        <v>1</v>
      </c>
      <c r="S99" s="111" t="s">
        <v>85</v>
      </c>
      <c r="T99" s="108">
        <v>1040502</v>
      </c>
      <c r="U99" s="108">
        <v>1890</v>
      </c>
      <c r="V99" s="108">
        <v>4</v>
      </c>
      <c r="W99" s="108">
        <v>1</v>
      </c>
      <c r="X99" s="113">
        <v>2018</v>
      </c>
      <c r="Y99" s="113">
        <v>235</v>
      </c>
      <c r="Z99" s="113">
        <v>0</v>
      </c>
      <c r="AA99" s="114" t="s">
        <v>104</v>
      </c>
      <c r="AB99" s="108">
        <v>258</v>
      </c>
      <c r="AC99" s="109" t="s">
        <v>104</v>
      </c>
      <c r="AD99" s="196" t="s">
        <v>190</v>
      </c>
      <c r="AE99" s="196" t="s">
        <v>104</v>
      </c>
      <c r="AF99" s="197">
        <f>AE99-AD99</f>
        <v>22</v>
      </c>
      <c r="AG99" s="198">
        <f>IF(AI99="SI",0,J99)</f>
        <v>1321.0800000000002</v>
      </c>
      <c r="AH99" s="199">
        <f>AG99*AF99</f>
        <v>29063.760000000002</v>
      </c>
      <c r="AI99" s="200"/>
    </row>
    <row r="100" spans="1:35" ht="15">
      <c r="A100" s="108">
        <v>2019</v>
      </c>
      <c r="B100" s="108">
        <v>31</v>
      </c>
      <c r="C100" s="109" t="s">
        <v>337</v>
      </c>
      <c r="D100" s="194" t="s">
        <v>342</v>
      </c>
      <c r="E100" s="109" t="s">
        <v>105</v>
      </c>
      <c r="F100" s="111" t="s">
        <v>343</v>
      </c>
      <c r="G100" s="112">
        <v>643.68</v>
      </c>
      <c r="H100" s="112">
        <v>24.76</v>
      </c>
      <c r="I100" s="143" t="s">
        <v>79</v>
      </c>
      <c r="J100" s="112">
        <f>IF(I100="SI",G100-H100,G100)</f>
        <v>618.92</v>
      </c>
      <c r="K100" s="195" t="s">
        <v>122</v>
      </c>
      <c r="L100" s="108">
        <v>2019</v>
      </c>
      <c r="M100" s="108">
        <v>310</v>
      </c>
      <c r="N100" s="109" t="s">
        <v>262</v>
      </c>
      <c r="O100" s="111" t="s">
        <v>123</v>
      </c>
      <c r="P100" s="109" t="s">
        <v>124</v>
      </c>
      <c r="Q100" s="109" t="s">
        <v>84</v>
      </c>
      <c r="R100" s="108">
        <v>1</v>
      </c>
      <c r="S100" s="111" t="s">
        <v>85</v>
      </c>
      <c r="T100" s="108">
        <v>1040502</v>
      </c>
      <c r="U100" s="108">
        <v>1890</v>
      </c>
      <c r="V100" s="108">
        <v>4</v>
      </c>
      <c r="W100" s="108">
        <v>1</v>
      </c>
      <c r="X100" s="113">
        <v>2019</v>
      </c>
      <c r="Y100" s="113">
        <v>238</v>
      </c>
      <c r="Z100" s="113">
        <v>0</v>
      </c>
      <c r="AA100" s="114" t="s">
        <v>104</v>
      </c>
      <c r="AB100" s="108">
        <v>259</v>
      </c>
      <c r="AC100" s="109" t="s">
        <v>104</v>
      </c>
      <c r="AD100" s="196" t="s">
        <v>190</v>
      </c>
      <c r="AE100" s="196" t="s">
        <v>104</v>
      </c>
      <c r="AF100" s="197">
        <f>AE100-AD100</f>
        <v>22</v>
      </c>
      <c r="AG100" s="198">
        <f>IF(AI100="SI",0,J100)</f>
        <v>618.92</v>
      </c>
      <c r="AH100" s="199">
        <f>AG100*AF100</f>
        <v>13616.24</v>
      </c>
      <c r="AI100" s="200"/>
    </row>
    <row r="101" spans="1:35" ht="15">
      <c r="A101" s="108">
        <v>2019</v>
      </c>
      <c r="B101" s="108">
        <v>32</v>
      </c>
      <c r="C101" s="109" t="s">
        <v>337</v>
      </c>
      <c r="D101" s="194" t="s">
        <v>344</v>
      </c>
      <c r="E101" s="109" t="s">
        <v>290</v>
      </c>
      <c r="F101" s="111" t="s">
        <v>345</v>
      </c>
      <c r="G101" s="112">
        <v>242.63</v>
      </c>
      <c r="H101" s="112">
        <v>43.75</v>
      </c>
      <c r="I101" s="143" t="s">
        <v>79</v>
      </c>
      <c r="J101" s="112">
        <f>IF(I101="SI",G101-H101,G101)</f>
        <v>198.88</v>
      </c>
      <c r="K101" s="195" t="s">
        <v>259</v>
      </c>
      <c r="L101" s="108">
        <v>2019</v>
      </c>
      <c r="M101" s="108">
        <v>312</v>
      </c>
      <c r="N101" s="109" t="s">
        <v>262</v>
      </c>
      <c r="O101" s="111" t="s">
        <v>346</v>
      </c>
      <c r="P101" s="109" t="s">
        <v>347</v>
      </c>
      <c r="Q101" s="109" t="s">
        <v>347</v>
      </c>
      <c r="R101" s="108">
        <v>2</v>
      </c>
      <c r="S101" s="111" t="s">
        <v>103</v>
      </c>
      <c r="T101" s="108">
        <v>1040103</v>
      </c>
      <c r="U101" s="108">
        <v>1460</v>
      </c>
      <c r="V101" s="108">
        <v>4</v>
      </c>
      <c r="W101" s="108">
        <v>2</v>
      </c>
      <c r="X101" s="113">
        <v>2019</v>
      </c>
      <c r="Y101" s="113">
        <v>41</v>
      </c>
      <c r="Z101" s="113">
        <v>0</v>
      </c>
      <c r="AA101" s="114" t="s">
        <v>94</v>
      </c>
      <c r="AB101" s="108">
        <v>134</v>
      </c>
      <c r="AC101" s="109" t="s">
        <v>94</v>
      </c>
      <c r="AD101" s="196" t="s">
        <v>190</v>
      </c>
      <c r="AE101" s="196" t="s">
        <v>94</v>
      </c>
      <c r="AF101" s="197">
        <f>AE101-AD101</f>
        <v>-17</v>
      </c>
      <c r="AG101" s="198">
        <f>IF(AI101="SI",0,J101)</f>
        <v>198.88</v>
      </c>
      <c r="AH101" s="199">
        <f>AG101*AF101</f>
        <v>-3380.96</v>
      </c>
      <c r="AI101" s="200"/>
    </row>
    <row r="102" spans="1:35" ht="15">
      <c r="A102" s="108">
        <v>2019</v>
      </c>
      <c r="B102" s="108">
        <v>32</v>
      </c>
      <c r="C102" s="109" t="s">
        <v>337</v>
      </c>
      <c r="D102" s="194" t="s">
        <v>344</v>
      </c>
      <c r="E102" s="109" t="s">
        <v>290</v>
      </c>
      <c r="F102" s="111" t="s">
        <v>345</v>
      </c>
      <c r="G102" s="112">
        <v>198.52</v>
      </c>
      <c r="H102" s="112">
        <v>35.8</v>
      </c>
      <c r="I102" s="143" t="s">
        <v>79</v>
      </c>
      <c r="J102" s="112">
        <f>IF(I102="SI",G102-H102,G102)</f>
        <v>162.72000000000003</v>
      </c>
      <c r="K102" s="195" t="s">
        <v>259</v>
      </c>
      <c r="L102" s="108">
        <v>2019</v>
      </c>
      <c r="M102" s="108">
        <v>312</v>
      </c>
      <c r="N102" s="109" t="s">
        <v>262</v>
      </c>
      <c r="O102" s="111" t="s">
        <v>346</v>
      </c>
      <c r="P102" s="109" t="s">
        <v>347</v>
      </c>
      <c r="Q102" s="109" t="s">
        <v>347</v>
      </c>
      <c r="R102" s="108">
        <v>2</v>
      </c>
      <c r="S102" s="111" t="s">
        <v>103</v>
      </c>
      <c r="T102" s="108">
        <v>1040203</v>
      </c>
      <c r="U102" s="108">
        <v>1570</v>
      </c>
      <c r="V102" s="108">
        <v>4</v>
      </c>
      <c r="W102" s="108">
        <v>2</v>
      </c>
      <c r="X102" s="113">
        <v>2019</v>
      </c>
      <c r="Y102" s="113">
        <v>42</v>
      </c>
      <c r="Z102" s="113">
        <v>0</v>
      </c>
      <c r="AA102" s="114" t="s">
        <v>94</v>
      </c>
      <c r="AB102" s="108">
        <v>135</v>
      </c>
      <c r="AC102" s="109" t="s">
        <v>94</v>
      </c>
      <c r="AD102" s="196" t="s">
        <v>190</v>
      </c>
      <c r="AE102" s="196" t="s">
        <v>94</v>
      </c>
      <c r="AF102" s="197">
        <f>AE102-AD102</f>
        <v>-17</v>
      </c>
      <c r="AG102" s="198">
        <f>IF(AI102="SI",0,J102)</f>
        <v>162.72000000000003</v>
      </c>
      <c r="AH102" s="199">
        <f>AG102*AF102</f>
        <v>-2766.2400000000007</v>
      </c>
      <c r="AI102" s="200"/>
    </row>
    <row r="103" spans="1:35" ht="15">
      <c r="A103" s="108">
        <v>2019</v>
      </c>
      <c r="B103" s="108">
        <v>33</v>
      </c>
      <c r="C103" s="109" t="s">
        <v>197</v>
      </c>
      <c r="D103" s="194" t="s">
        <v>348</v>
      </c>
      <c r="E103" s="109" t="s">
        <v>105</v>
      </c>
      <c r="F103" s="111" t="s">
        <v>349</v>
      </c>
      <c r="G103" s="112">
        <v>17.07</v>
      </c>
      <c r="H103" s="112">
        <v>1.55</v>
      </c>
      <c r="I103" s="143" t="s">
        <v>79</v>
      </c>
      <c r="J103" s="112">
        <f>IF(I103="SI",G103-H103,G103)</f>
        <v>15.52</v>
      </c>
      <c r="K103" s="195" t="s">
        <v>84</v>
      </c>
      <c r="L103" s="108">
        <v>2019</v>
      </c>
      <c r="M103" s="108">
        <v>352</v>
      </c>
      <c r="N103" s="109" t="s">
        <v>350</v>
      </c>
      <c r="O103" s="111" t="s">
        <v>325</v>
      </c>
      <c r="P103" s="109" t="s">
        <v>326</v>
      </c>
      <c r="Q103" s="109" t="s">
        <v>327</v>
      </c>
      <c r="R103" s="108">
        <v>3</v>
      </c>
      <c r="S103" s="111" t="s">
        <v>162</v>
      </c>
      <c r="T103" s="108">
        <v>1010503</v>
      </c>
      <c r="U103" s="108">
        <v>470</v>
      </c>
      <c r="V103" s="108">
        <v>2</v>
      </c>
      <c r="W103" s="108">
        <v>3</v>
      </c>
      <c r="X103" s="113">
        <v>2018</v>
      </c>
      <c r="Y103" s="113">
        <v>311</v>
      </c>
      <c r="Z103" s="113">
        <v>0</v>
      </c>
      <c r="AA103" s="114" t="s">
        <v>182</v>
      </c>
      <c r="AB103" s="108">
        <v>194</v>
      </c>
      <c r="AC103" s="109" t="s">
        <v>182</v>
      </c>
      <c r="AD103" s="196" t="s">
        <v>182</v>
      </c>
      <c r="AE103" s="196" t="s">
        <v>182</v>
      </c>
      <c r="AF103" s="197">
        <f>AE103-AD103</f>
        <v>0</v>
      </c>
      <c r="AG103" s="198">
        <f>IF(AI103="SI",0,J103)</f>
        <v>15.52</v>
      </c>
      <c r="AH103" s="199">
        <f>AG103*AF103</f>
        <v>0</v>
      </c>
      <c r="AI103" s="200"/>
    </row>
    <row r="104" spans="1:35" ht="15">
      <c r="A104" s="108">
        <v>2019</v>
      </c>
      <c r="B104" s="108">
        <v>34</v>
      </c>
      <c r="C104" s="109" t="s">
        <v>197</v>
      </c>
      <c r="D104" s="194" t="s">
        <v>351</v>
      </c>
      <c r="E104" s="109" t="s">
        <v>105</v>
      </c>
      <c r="F104" s="111" t="s">
        <v>352</v>
      </c>
      <c r="G104" s="112">
        <v>38.1</v>
      </c>
      <c r="H104" s="112">
        <v>3.46</v>
      </c>
      <c r="I104" s="143" t="s">
        <v>79</v>
      </c>
      <c r="J104" s="112">
        <f>IF(I104="SI",G104-H104,G104)</f>
        <v>34.64</v>
      </c>
      <c r="K104" s="195" t="s">
        <v>84</v>
      </c>
      <c r="L104" s="108">
        <v>2019</v>
      </c>
      <c r="M104" s="108">
        <v>353</v>
      </c>
      <c r="N104" s="109" t="s">
        <v>350</v>
      </c>
      <c r="O104" s="111" t="s">
        <v>325</v>
      </c>
      <c r="P104" s="109" t="s">
        <v>326</v>
      </c>
      <c r="Q104" s="109" t="s">
        <v>327</v>
      </c>
      <c r="R104" s="108">
        <v>3</v>
      </c>
      <c r="S104" s="111" t="s">
        <v>162</v>
      </c>
      <c r="T104" s="108">
        <v>1010503</v>
      </c>
      <c r="U104" s="108">
        <v>470</v>
      </c>
      <c r="V104" s="108">
        <v>2</v>
      </c>
      <c r="W104" s="108">
        <v>3</v>
      </c>
      <c r="X104" s="113">
        <v>2018</v>
      </c>
      <c r="Y104" s="113">
        <v>311</v>
      </c>
      <c r="Z104" s="113">
        <v>0</v>
      </c>
      <c r="AA104" s="114" t="s">
        <v>182</v>
      </c>
      <c r="AB104" s="108">
        <v>194</v>
      </c>
      <c r="AC104" s="109" t="s">
        <v>182</v>
      </c>
      <c r="AD104" s="196" t="s">
        <v>182</v>
      </c>
      <c r="AE104" s="196" t="s">
        <v>182</v>
      </c>
      <c r="AF104" s="197">
        <f>AE104-AD104</f>
        <v>0</v>
      </c>
      <c r="AG104" s="198">
        <f>IF(AI104="SI",0,J104)</f>
        <v>34.64</v>
      </c>
      <c r="AH104" s="199">
        <f>AG104*AF104</f>
        <v>0</v>
      </c>
      <c r="AI104" s="200"/>
    </row>
    <row r="105" spans="1:35" ht="15">
      <c r="A105" s="108">
        <v>2019</v>
      </c>
      <c r="B105" s="108">
        <v>35</v>
      </c>
      <c r="C105" s="109" t="s">
        <v>197</v>
      </c>
      <c r="D105" s="194" t="s">
        <v>353</v>
      </c>
      <c r="E105" s="109" t="s">
        <v>354</v>
      </c>
      <c r="F105" s="111" t="s">
        <v>355</v>
      </c>
      <c r="G105" s="112">
        <v>50.8</v>
      </c>
      <c r="H105" s="112">
        <v>0</v>
      </c>
      <c r="I105" s="143" t="s">
        <v>79</v>
      </c>
      <c r="J105" s="112">
        <f>IF(I105="SI",G105-H105,G105)</f>
        <v>50.8</v>
      </c>
      <c r="K105" s="195" t="s">
        <v>196</v>
      </c>
      <c r="L105" s="108">
        <v>2019</v>
      </c>
      <c r="M105" s="108">
        <v>354</v>
      </c>
      <c r="N105" s="109" t="s">
        <v>350</v>
      </c>
      <c r="O105" s="111" t="s">
        <v>198</v>
      </c>
      <c r="P105" s="109" t="s">
        <v>199</v>
      </c>
      <c r="Q105" s="109" t="s">
        <v>84</v>
      </c>
      <c r="R105" s="108">
        <v>2</v>
      </c>
      <c r="S105" s="111" t="s">
        <v>103</v>
      </c>
      <c r="T105" s="108">
        <v>1040502</v>
      </c>
      <c r="U105" s="108">
        <v>1890</v>
      </c>
      <c r="V105" s="108">
        <v>2</v>
      </c>
      <c r="W105" s="108">
        <v>1</v>
      </c>
      <c r="X105" s="113">
        <v>2019</v>
      </c>
      <c r="Y105" s="113">
        <v>306</v>
      </c>
      <c r="Z105" s="113">
        <v>0</v>
      </c>
      <c r="AA105" s="114" t="s">
        <v>182</v>
      </c>
      <c r="AB105" s="108">
        <v>197</v>
      </c>
      <c r="AC105" s="109" t="s">
        <v>182</v>
      </c>
      <c r="AD105" s="196" t="s">
        <v>356</v>
      </c>
      <c r="AE105" s="196" t="s">
        <v>356</v>
      </c>
      <c r="AF105" s="197">
        <f>AE105-AD105</f>
        <v>0</v>
      </c>
      <c r="AG105" s="198">
        <f>IF(AI105="SI",0,J105)</f>
        <v>50.8</v>
      </c>
      <c r="AH105" s="199">
        <f>AG105*AF105</f>
        <v>0</v>
      </c>
      <c r="AI105" s="200"/>
    </row>
    <row r="106" spans="1:35" ht="15">
      <c r="A106" s="108">
        <v>2019</v>
      </c>
      <c r="B106" s="108">
        <v>35</v>
      </c>
      <c r="C106" s="109" t="s">
        <v>197</v>
      </c>
      <c r="D106" s="194" t="s">
        <v>353</v>
      </c>
      <c r="E106" s="109" t="s">
        <v>354</v>
      </c>
      <c r="F106" s="111" t="s">
        <v>355</v>
      </c>
      <c r="G106" s="112">
        <v>24.26</v>
      </c>
      <c r="H106" s="112">
        <v>0</v>
      </c>
      <c r="I106" s="143" t="s">
        <v>79</v>
      </c>
      <c r="J106" s="112">
        <f>IF(I106="SI",G106-H106,G106)</f>
        <v>24.26</v>
      </c>
      <c r="K106" s="195" t="s">
        <v>196</v>
      </c>
      <c r="L106" s="108">
        <v>2019</v>
      </c>
      <c r="M106" s="108">
        <v>354</v>
      </c>
      <c r="N106" s="109" t="s">
        <v>350</v>
      </c>
      <c r="O106" s="111" t="s">
        <v>198</v>
      </c>
      <c r="P106" s="109" t="s">
        <v>199</v>
      </c>
      <c r="Q106" s="109" t="s">
        <v>84</v>
      </c>
      <c r="R106" s="108">
        <v>3</v>
      </c>
      <c r="S106" s="111" t="s">
        <v>162</v>
      </c>
      <c r="T106" s="108">
        <v>1080102</v>
      </c>
      <c r="U106" s="108">
        <v>2770</v>
      </c>
      <c r="V106" s="108">
        <v>4</v>
      </c>
      <c r="W106" s="108">
        <v>1</v>
      </c>
      <c r="X106" s="113">
        <v>2019</v>
      </c>
      <c r="Y106" s="113">
        <v>307</v>
      </c>
      <c r="Z106" s="113">
        <v>0</v>
      </c>
      <c r="AA106" s="114" t="s">
        <v>182</v>
      </c>
      <c r="AB106" s="108">
        <v>198</v>
      </c>
      <c r="AC106" s="109" t="s">
        <v>182</v>
      </c>
      <c r="AD106" s="196" t="s">
        <v>356</v>
      </c>
      <c r="AE106" s="196" t="s">
        <v>356</v>
      </c>
      <c r="AF106" s="197">
        <f>AE106-AD106</f>
        <v>0</v>
      </c>
      <c r="AG106" s="198">
        <f>IF(AI106="SI",0,J106)</f>
        <v>24.26</v>
      </c>
      <c r="AH106" s="199">
        <f>AG106*AF106</f>
        <v>0</v>
      </c>
      <c r="AI106" s="200"/>
    </row>
    <row r="107" spans="1:35" ht="15">
      <c r="A107" s="108">
        <v>2019</v>
      </c>
      <c r="B107" s="108">
        <v>35</v>
      </c>
      <c r="C107" s="109" t="s">
        <v>197</v>
      </c>
      <c r="D107" s="194" t="s">
        <v>353</v>
      </c>
      <c r="E107" s="109" t="s">
        <v>354</v>
      </c>
      <c r="F107" s="111" t="s">
        <v>357</v>
      </c>
      <c r="G107" s="112">
        <v>11.18</v>
      </c>
      <c r="H107" s="112">
        <v>11.18</v>
      </c>
      <c r="I107" s="143" t="s">
        <v>79</v>
      </c>
      <c r="J107" s="112">
        <f>IF(I107="SI",G107-H107,G107)</f>
        <v>0</v>
      </c>
      <c r="K107" s="195" t="s">
        <v>196</v>
      </c>
      <c r="L107" s="108">
        <v>2019</v>
      </c>
      <c r="M107" s="108">
        <v>354</v>
      </c>
      <c r="N107" s="109" t="s">
        <v>350</v>
      </c>
      <c r="O107" s="111" t="s">
        <v>198</v>
      </c>
      <c r="P107" s="109" t="s">
        <v>199</v>
      </c>
      <c r="Q107" s="109" t="s">
        <v>84</v>
      </c>
      <c r="R107" s="108">
        <v>2</v>
      </c>
      <c r="S107" s="111" t="s">
        <v>103</v>
      </c>
      <c r="T107" s="108">
        <v>1040502</v>
      </c>
      <c r="U107" s="108">
        <v>1890</v>
      </c>
      <c r="V107" s="108">
        <v>2</v>
      </c>
      <c r="W107" s="108">
        <v>1</v>
      </c>
      <c r="X107" s="113">
        <v>2019</v>
      </c>
      <c r="Y107" s="113">
        <v>306</v>
      </c>
      <c r="Z107" s="113">
        <v>0</v>
      </c>
      <c r="AA107" s="114" t="s">
        <v>182</v>
      </c>
      <c r="AB107" s="108">
        <v>199</v>
      </c>
      <c r="AC107" s="109" t="s">
        <v>182</v>
      </c>
      <c r="AD107" s="196" t="s">
        <v>356</v>
      </c>
      <c r="AE107" s="196" t="s">
        <v>356</v>
      </c>
      <c r="AF107" s="197">
        <f>AE107-AD107</f>
        <v>0</v>
      </c>
      <c r="AG107" s="198">
        <f>IF(AI107="SI",0,J107)</f>
        <v>0</v>
      </c>
      <c r="AH107" s="199">
        <f>AG107*AF107</f>
        <v>0</v>
      </c>
      <c r="AI107" s="200"/>
    </row>
    <row r="108" spans="1:35" ht="15">
      <c r="A108" s="108">
        <v>2019</v>
      </c>
      <c r="B108" s="108">
        <v>35</v>
      </c>
      <c r="C108" s="109" t="s">
        <v>197</v>
      </c>
      <c r="D108" s="194" t="s">
        <v>353</v>
      </c>
      <c r="E108" s="109" t="s">
        <v>354</v>
      </c>
      <c r="F108" s="111" t="s">
        <v>357</v>
      </c>
      <c r="G108" s="112">
        <v>5.33</v>
      </c>
      <c r="H108" s="112">
        <v>5.33</v>
      </c>
      <c r="I108" s="143" t="s">
        <v>79</v>
      </c>
      <c r="J108" s="112">
        <f>IF(I108="SI",G108-H108,G108)</f>
        <v>0</v>
      </c>
      <c r="K108" s="195" t="s">
        <v>196</v>
      </c>
      <c r="L108" s="108">
        <v>2019</v>
      </c>
      <c r="M108" s="108">
        <v>354</v>
      </c>
      <c r="N108" s="109" t="s">
        <v>350</v>
      </c>
      <c r="O108" s="111" t="s">
        <v>198</v>
      </c>
      <c r="P108" s="109" t="s">
        <v>199</v>
      </c>
      <c r="Q108" s="109" t="s">
        <v>84</v>
      </c>
      <c r="R108" s="108">
        <v>3</v>
      </c>
      <c r="S108" s="111" t="s">
        <v>162</v>
      </c>
      <c r="T108" s="108">
        <v>1080102</v>
      </c>
      <c r="U108" s="108">
        <v>2770</v>
      </c>
      <c r="V108" s="108">
        <v>4</v>
      </c>
      <c r="W108" s="108">
        <v>1</v>
      </c>
      <c r="X108" s="113">
        <v>2019</v>
      </c>
      <c r="Y108" s="113">
        <v>307</v>
      </c>
      <c r="Z108" s="113">
        <v>0</v>
      </c>
      <c r="AA108" s="114" t="s">
        <v>182</v>
      </c>
      <c r="AB108" s="108">
        <v>200</v>
      </c>
      <c r="AC108" s="109" t="s">
        <v>182</v>
      </c>
      <c r="AD108" s="196" t="s">
        <v>356</v>
      </c>
      <c r="AE108" s="196" t="s">
        <v>356</v>
      </c>
      <c r="AF108" s="197">
        <f>AE108-AD108</f>
        <v>0</v>
      </c>
      <c r="AG108" s="198">
        <f>IF(AI108="SI",0,J108)</f>
        <v>0</v>
      </c>
      <c r="AH108" s="199">
        <f>AG108*AF108</f>
        <v>0</v>
      </c>
      <c r="AI108" s="200"/>
    </row>
    <row r="109" spans="1:35" ht="15">
      <c r="A109" s="108">
        <v>2019</v>
      </c>
      <c r="B109" s="108">
        <v>36</v>
      </c>
      <c r="C109" s="109" t="s">
        <v>201</v>
      </c>
      <c r="D109" s="194" t="s">
        <v>358</v>
      </c>
      <c r="E109" s="109" t="s">
        <v>197</v>
      </c>
      <c r="F109" s="111" t="s">
        <v>359</v>
      </c>
      <c r="G109" s="112">
        <v>14.84</v>
      </c>
      <c r="H109" s="112">
        <v>0</v>
      </c>
      <c r="I109" s="143" t="s">
        <v>157</v>
      </c>
      <c r="J109" s="112">
        <f>IF(I109="SI",G109-H109,G109)</f>
        <v>14.84</v>
      </c>
      <c r="K109" s="195" t="s">
        <v>84</v>
      </c>
      <c r="L109" s="108">
        <v>2019</v>
      </c>
      <c r="M109" s="108">
        <v>401</v>
      </c>
      <c r="N109" s="109" t="s">
        <v>360</v>
      </c>
      <c r="O109" s="111" t="s">
        <v>220</v>
      </c>
      <c r="P109" s="109" t="s">
        <v>221</v>
      </c>
      <c r="Q109" s="109" t="s">
        <v>222</v>
      </c>
      <c r="R109" s="108">
        <v>1</v>
      </c>
      <c r="S109" s="111" t="s">
        <v>85</v>
      </c>
      <c r="T109" s="108">
        <v>1010303</v>
      </c>
      <c r="U109" s="108">
        <v>250</v>
      </c>
      <c r="V109" s="108">
        <v>2</v>
      </c>
      <c r="W109" s="108">
        <v>2</v>
      </c>
      <c r="X109" s="113">
        <v>2018</v>
      </c>
      <c r="Y109" s="113">
        <v>85</v>
      </c>
      <c r="Z109" s="113">
        <v>0</v>
      </c>
      <c r="AA109" s="114" t="s">
        <v>94</v>
      </c>
      <c r="AB109" s="108">
        <v>129</v>
      </c>
      <c r="AC109" s="109" t="s">
        <v>94</v>
      </c>
      <c r="AD109" s="196" t="s">
        <v>190</v>
      </c>
      <c r="AE109" s="196" t="s">
        <v>94</v>
      </c>
      <c r="AF109" s="197">
        <f>AE109-AD109</f>
        <v>-17</v>
      </c>
      <c r="AG109" s="198">
        <f>IF(AI109="SI",0,J109)</f>
        <v>14.84</v>
      </c>
      <c r="AH109" s="199">
        <f>AG109*AF109</f>
        <v>-252.28</v>
      </c>
      <c r="AI109" s="200"/>
    </row>
    <row r="110" spans="1:35" ht="15">
      <c r="A110" s="108">
        <v>2019</v>
      </c>
      <c r="B110" s="108">
        <v>37</v>
      </c>
      <c r="C110" s="109" t="s">
        <v>201</v>
      </c>
      <c r="D110" s="194" t="s">
        <v>361</v>
      </c>
      <c r="E110" s="109" t="s">
        <v>362</v>
      </c>
      <c r="F110" s="111" t="s">
        <v>363</v>
      </c>
      <c r="G110" s="112">
        <v>89.06</v>
      </c>
      <c r="H110" s="112">
        <v>3.42</v>
      </c>
      <c r="I110" s="143" t="s">
        <v>79</v>
      </c>
      <c r="J110" s="112">
        <f>IF(I110="SI",G110-H110,G110)</f>
        <v>85.64</v>
      </c>
      <c r="K110" s="195" t="s">
        <v>364</v>
      </c>
      <c r="L110" s="108">
        <v>2019</v>
      </c>
      <c r="M110" s="108">
        <v>394</v>
      </c>
      <c r="N110" s="109" t="s">
        <v>360</v>
      </c>
      <c r="O110" s="111" t="s">
        <v>365</v>
      </c>
      <c r="P110" s="109" t="s">
        <v>366</v>
      </c>
      <c r="Q110" s="109" t="s">
        <v>366</v>
      </c>
      <c r="R110" s="108">
        <v>2</v>
      </c>
      <c r="S110" s="111" t="s">
        <v>103</v>
      </c>
      <c r="T110" s="108">
        <v>1010203</v>
      </c>
      <c r="U110" s="108">
        <v>140</v>
      </c>
      <c r="V110" s="108">
        <v>8</v>
      </c>
      <c r="W110" s="108">
        <v>5</v>
      </c>
      <c r="X110" s="113">
        <v>2019</v>
      </c>
      <c r="Y110" s="113">
        <v>292</v>
      </c>
      <c r="Z110" s="113">
        <v>0</v>
      </c>
      <c r="AA110" s="114" t="s">
        <v>94</v>
      </c>
      <c r="AB110" s="108">
        <v>122</v>
      </c>
      <c r="AC110" s="109" t="s">
        <v>94</v>
      </c>
      <c r="AD110" s="196" t="s">
        <v>367</v>
      </c>
      <c r="AE110" s="196" t="s">
        <v>94</v>
      </c>
      <c r="AF110" s="197">
        <f>AE110-AD110</f>
        <v>-14</v>
      </c>
      <c r="AG110" s="198">
        <f>IF(AI110="SI",0,J110)</f>
        <v>85.64</v>
      </c>
      <c r="AH110" s="199">
        <f>AG110*AF110</f>
        <v>-1198.96</v>
      </c>
      <c r="AI110" s="200"/>
    </row>
    <row r="111" spans="1:35" ht="15">
      <c r="A111" s="108">
        <v>2019</v>
      </c>
      <c r="B111" s="108">
        <v>37</v>
      </c>
      <c r="C111" s="109" t="s">
        <v>201</v>
      </c>
      <c r="D111" s="194" t="s">
        <v>361</v>
      </c>
      <c r="E111" s="109" t="s">
        <v>362</v>
      </c>
      <c r="F111" s="111" t="s">
        <v>363</v>
      </c>
      <c r="G111" s="112">
        <v>89.06</v>
      </c>
      <c r="H111" s="112">
        <v>3.43</v>
      </c>
      <c r="I111" s="143" t="s">
        <v>79</v>
      </c>
      <c r="J111" s="112">
        <f>IF(I111="SI",G111-H111,G111)</f>
        <v>85.63</v>
      </c>
      <c r="K111" s="195" t="s">
        <v>364</v>
      </c>
      <c r="L111" s="108">
        <v>2019</v>
      </c>
      <c r="M111" s="108">
        <v>394</v>
      </c>
      <c r="N111" s="109" t="s">
        <v>360</v>
      </c>
      <c r="O111" s="111" t="s">
        <v>365</v>
      </c>
      <c r="P111" s="109" t="s">
        <v>366</v>
      </c>
      <c r="Q111" s="109" t="s">
        <v>366</v>
      </c>
      <c r="R111" s="108">
        <v>1</v>
      </c>
      <c r="S111" s="111" t="s">
        <v>85</v>
      </c>
      <c r="T111" s="108">
        <v>1010303</v>
      </c>
      <c r="U111" s="108">
        <v>250</v>
      </c>
      <c r="V111" s="108">
        <v>2</v>
      </c>
      <c r="W111" s="108">
        <v>4</v>
      </c>
      <c r="X111" s="113">
        <v>2019</v>
      </c>
      <c r="Y111" s="113">
        <v>293</v>
      </c>
      <c r="Z111" s="113">
        <v>0</v>
      </c>
      <c r="AA111" s="114" t="s">
        <v>94</v>
      </c>
      <c r="AB111" s="108">
        <v>123</v>
      </c>
      <c r="AC111" s="109" t="s">
        <v>94</v>
      </c>
      <c r="AD111" s="196" t="s">
        <v>367</v>
      </c>
      <c r="AE111" s="196" t="s">
        <v>94</v>
      </c>
      <c r="AF111" s="197">
        <f>AE111-AD111</f>
        <v>-14</v>
      </c>
      <c r="AG111" s="198">
        <f>IF(AI111="SI",0,J111)</f>
        <v>85.63</v>
      </c>
      <c r="AH111" s="199">
        <f>AG111*AF111</f>
        <v>-1198.82</v>
      </c>
      <c r="AI111" s="200"/>
    </row>
    <row r="112" spans="1:35" ht="15">
      <c r="A112" s="108">
        <v>2019</v>
      </c>
      <c r="B112" s="108">
        <v>37</v>
      </c>
      <c r="C112" s="109" t="s">
        <v>201</v>
      </c>
      <c r="D112" s="194" t="s">
        <v>361</v>
      </c>
      <c r="E112" s="109" t="s">
        <v>362</v>
      </c>
      <c r="F112" s="111" t="s">
        <v>363</v>
      </c>
      <c r="G112" s="112">
        <v>89.06</v>
      </c>
      <c r="H112" s="112">
        <v>3.42</v>
      </c>
      <c r="I112" s="143" t="s">
        <v>79</v>
      </c>
      <c r="J112" s="112">
        <f>IF(I112="SI",G112-H112,G112)</f>
        <v>85.64</v>
      </c>
      <c r="K112" s="195" t="s">
        <v>364</v>
      </c>
      <c r="L112" s="108">
        <v>2019</v>
      </c>
      <c r="M112" s="108">
        <v>394</v>
      </c>
      <c r="N112" s="109" t="s">
        <v>360</v>
      </c>
      <c r="O112" s="111" t="s">
        <v>365</v>
      </c>
      <c r="P112" s="109" t="s">
        <v>366</v>
      </c>
      <c r="Q112" s="109" t="s">
        <v>366</v>
      </c>
      <c r="R112" s="108">
        <v>2</v>
      </c>
      <c r="S112" s="111" t="s">
        <v>103</v>
      </c>
      <c r="T112" s="108">
        <v>1010603</v>
      </c>
      <c r="U112" s="108">
        <v>580</v>
      </c>
      <c r="V112" s="108">
        <v>16</v>
      </c>
      <c r="W112" s="108">
        <v>4</v>
      </c>
      <c r="X112" s="113">
        <v>2019</v>
      </c>
      <c r="Y112" s="113">
        <v>294</v>
      </c>
      <c r="Z112" s="113">
        <v>0</v>
      </c>
      <c r="AA112" s="114" t="s">
        <v>94</v>
      </c>
      <c r="AB112" s="108">
        <v>124</v>
      </c>
      <c r="AC112" s="109" t="s">
        <v>94</v>
      </c>
      <c r="AD112" s="196" t="s">
        <v>367</v>
      </c>
      <c r="AE112" s="196" t="s">
        <v>94</v>
      </c>
      <c r="AF112" s="197">
        <f>AE112-AD112</f>
        <v>-14</v>
      </c>
      <c r="AG112" s="198">
        <f>IF(AI112="SI",0,J112)</f>
        <v>85.64</v>
      </c>
      <c r="AH112" s="199">
        <f>AG112*AF112</f>
        <v>-1198.96</v>
      </c>
      <c r="AI112" s="200"/>
    </row>
    <row r="113" spans="1:35" ht="15">
      <c r="A113" s="108">
        <v>2019</v>
      </c>
      <c r="B113" s="108">
        <v>37</v>
      </c>
      <c r="C113" s="109" t="s">
        <v>201</v>
      </c>
      <c r="D113" s="194" t="s">
        <v>361</v>
      </c>
      <c r="E113" s="109" t="s">
        <v>362</v>
      </c>
      <c r="F113" s="111" t="s">
        <v>363</v>
      </c>
      <c r="G113" s="112">
        <v>89.06</v>
      </c>
      <c r="H113" s="112">
        <v>3.43</v>
      </c>
      <c r="I113" s="143" t="s">
        <v>79</v>
      </c>
      <c r="J113" s="112">
        <f>IF(I113="SI",G113-H113,G113)</f>
        <v>85.63</v>
      </c>
      <c r="K113" s="195" t="s">
        <v>364</v>
      </c>
      <c r="L113" s="108">
        <v>2019</v>
      </c>
      <c r="M113" s="108">
        <v>394</v>
      </c>
      <c r="N113" s="109" t="s">
        <v>360</v>
      </c>
      <c r="O113" s="111" t="s">
        <v>365</v>
      </c>
      <c r="P113" s="109" t="s">
        <v>366</v>
      </c>
      <c r="Q113" s="109" t="s">
        <v>366</v>
      </c>
      <c r="R113" s="108">
        <v>2</v>
      </c>
      <c r="S113" s="111" t="s">
        <v>103</v>
      </c>
      <c r="T113" s="108">
        <v>1010703</v>
      </c>
      <c r="U113" s="108">
        <v>690</v>
      </c>
      <c r="V113" s="108">
        <v>8</v>
      </c>
      <c r="W113" s="108">
        <v>4</v>
      </c>
      <c r="X113" s="113">
        <v>2019</v>
      </c>
      <c r="Y113" s="113">
        <v>295</v>
      </c>
      <c r="Z113" s="113">
        <v>0</v>
      </c>
      <c r="AA113" s="114" t="s">
        <v>94</v>
      </c>
      <c r="AB113" s="108">
        <v>125</v>
      </c>
      <c r="AC113" s="109" t="s">
        <v>94</v>
      </c>
      <c r="AD113" s="196" t="s">
        <v>367</v>
      </c>
      <c r="AE113" s="196" t="s">
        <v>94</v>
      </c>
      <c r="AF113" s="197">
        <f>AE113-AD113</f>
        <v>-14</v>
      </c>
      <c r="AG113" s="198">
        <f>IF(AI113="SI",0,J113)</f>
        <v>85.63</v>
      </c>
      <c r="AH113" s="199">
        <f>AG113*AF113</f>
        <v>-1198.82</v>
      </c>
      <c r="AI113" s="200"/>
    </row>
    <row r="114" spans="1:35" ht="15">
      <c r="A114" s="108">
        <v>2019</v>
      </c>
      <c r="B114" s="108">
        <v>37</v>
      </c>
      <c r="C114" s="109" t="s">
        <v>201</v>
      </c>
      <c r="D114" s="194" t="s">
        <v>361</v>
      </c>
      <c r="E114" s="109" t="s">
        <v>362</v>
      </c>
      <c r="F114" s="111" t="s">
        <v>363</v>
      </c>
      <c r="G114" s="112">
        <v>33.76</v>
      </c>
      <c r="H114" s="112">
        <v>1.3</v>
      </c>
      <c r="I114" s="143" t="s">
        <v>79</v>
      </c>
      <c r="J114" s="112">
        <f>IF(I114="SI",G114-H114,G114)</f>
        <v>32.46</v>
      </c>
      <c r="K114" s="195" t="s">
        <v>364</v>
      </c>
      <c r="L114" s="108">
        <v>2019</v>
      </c>
      <c r="M114" s="108">
        <v>394</v>
      </c>
      <c r="N114" s="109" t="s">
        <v>360</v>
      </c>
      <c r="O114" s="111" t="s">
        <v>365</v>
      </c>
      <c r="P114" s="109" t="s">
        <v>366</v>
      </c>
      <c r="Q114" s="109" t="s">
        <v>366</v>
      </c>
      <c r="R114" s="108">
        <v>1</v>
      </c>
      <c r="S114" s="111" t="s">
        <v>85</v>
      </c>
      <c r="T114" s="108">
        <v>1030103</v>
      </c>
      <c r="U114" s="108">
        <v>1130</v>
      </c>
      <c r="V114" s="108">
        <v>6</v>
      </c>
      <c r="W114" s="108">
        <v>4</v>
      </c>
      <c r="X114" s="113">
        <v>2019</v>
      </c>
      <c r="Y114" s="113">
        <v>296</v>
      </c>
      <c r="Z114" s="113">
        <v>0</v>
      </c>
      <c r="AA114" s="114" t="s">
        <v>94</v>
      </c>
      <c r="AB114" s="108">
        <v>126</v>
      </c>
      <c r="AC114" s="109" t="s">
        <v>94</v>
      </c>
      <c r="AD114" s="196" t="s">
        <v>367</v>
      </c>
      <c r="AE114" s="196" t="s">
        <v>94</v>
      </c>
      <c r="AF114" s="197">
        <f>AE114-AD114</f>
        <v>-14</v>
      </c>
      <c r="AG114" s="198">
        <f>IF(AI114="SI",0,J114)</f>
        <v>32.46</v>
      </c>
      <c r="AH114" s="199">
        <f>AG114*AF114</f>
        <v>-454.44</v>
      </c>
      <c r="AI114" s="200"/>
    </row>
    <row r="115" spans="1:35" ht="15">
      <c r="A115" s="108">
        <v>2019</v>
      </c>
      <c r="B115" s="108">
        <v>38</v>
      </c>
      <c r="C115" s="109" t="s">
        <v>201</v>
      </c>
      <c r="D115" s="194" t="s">
        <v>135</v>
      </c>
      <c r="E115" s="109" t="s">
        <v>197</v>
      </c>
      <c r="F115" s="111" t="s">
        <v>368</v>
      </c>
      <c r="G115" s="112">
        <v>1281</v>
      </c>
      <c r="H115" s="112">
        <v>231</v>
      </c>
      <c r="I115" s="143" t="s">
        <v>79</v>
      </c>
      <c r="J115" s="112">
        <f>IF(I115="SI",G115-H115,G115)</f>
        <v>1050</v>
      </c>
      <c r="K115" s="195" t="s">
        <v>369</v>
      </c>
      <c r="L115" s="108">
        <v>2019</v>
      </c>
      <c r="M115" s="108">
        <v>400</v>
      </c>
      <c r="N115" s="109" t="s">
        <v>360</v>
      </c>
      <c r="O115" s="111" t="s">
        <v>370</v>
      </c>
      <c r="P115" s="109" t="s">
        <v>371</v>
      </c>
      <c r="Q115" s="109" t="s">
        <v>371</v>
      </c>
      <c r="R115" s="108">
        <v>3</v>
      </c>
      <c r="S115" s="111" t="s">
        <v>162</v>
      </c>
      <c r="T115" s="108">
        <v>1010503</v>
      </c>
      <c r="U115" s="108">
        <v>470</v>
      </c>
      <c r="V115" s="108">
        <v>2</v>
      </c>
      <c r="W115" s="108">
        <v>3</v>
      </c>
      <c r="X115" s="113">
        <v>2018</v>
      </c>
      <c r="Y115" s="113">
        <v>329</v>
      </c>
      <c r="Z115" s="113">
        <v>0</v>
      </c>
      <c r="AA115" s="114" t="s">
        <v>146</v>
      </c>
      <c r="AB115" s="108">
        <v>319</v>
      </c>
      <c r="AC115" s="109" t="s">
        <v>146</v>
      </c>
      <c r="AD115" s="196" t="s">
        <v>190</v>
      </c>
      <c r="AE115" s="196" t="s">
        <v>146</v>
      </c>
      <c r="AF115" s="197">
        <f>AE115-AD115</f>
        <v>46</v>
      </c>
      <c r="AG115" s="198">
        <f>IF(AI115="SI",0,J115)</f>
        <v>1050</v>
      </c>
      <c r="AH115" s="199">
        <f>AG115*AF115</f>
        <v>48300</v>
      </c>
      <c r="AI115" s="200"/>
    </row>
    <row r="116" spans="1:35" ht="15">
      <c r="A116" s="108">
        <v>2019</v>
      </c>
      <c r="B116" s="108">
        <v>39</v>
      </c>
      <c r="C116" s="109" t="s">
        <v>201</v>
      </c>
      <c r="D116" s="194" t="s">
        <v>372</v>
      </c>
      <c r="E116" s="109" t="s">
        <v>373</v>
      </c>
      <c r="F116" s="111" t="s">
        <v>374</v>
      </c>
      <c r="G116" s="112">
        <v>49.92</v>
      </c>
      <c r="H116" s="112">
        <v>0</v>
      </c>
      <c r="I116" s="143" t="s">
        <v>79</v>
      </c>
      <c r="J116" s="112">
        <f>IF(I116="SI",G116-H116,G116)</f>
        <v>49.92</v>
      </c>
      <c r="K116" s="195" t="s">
        <v>196</v>
      </c>
      <c r="L116" s="108">
        <v>2019</v>
      </c>
      <c r="M116" s="108">
        <v>384</v>
      </c>
      <c r="N116" s="109" t="s">
        <v>197</v>
      </c>
      <c r="O116" s="111" t="s">
        <v>198</v>
      </c>
      <c r="P116" s="109" t="s">
        <v>199</v>
      </c>
      <c r="Q116" s="109" t="s">
        <v>84</v>
      </c>
      <c r="R116" s="108">
        <v>2</v>
      </c>
      <c r="S116" s="111" t="s">
        <v>103</v>
      </c>
      <c r="T116" s="108">
        <v>1040502</v>
      </c>
      <c r="U116" s="108">
        <v>1890</v>
      </c>
      <c r="V116" s="108">
        <v>2</v>
      </c>
      <c r="W116" s="108">
        <v>1</v>
      </c>
      <c r="X116" s="113">
        <v>2018</v>
      </c>
      <c r="Y116" s="113">
        <v>304</v>
      </c>
      <c r="Z116" s="113">
        <v>0</v>
      </c>
      <c r="AA116" s="114" t="s">
        <v>94</v>
      </c>
      <c r="AB116" s="108">
        <v>117</v>
      </c>
      <c r="AC116" s="109" t="s">
        <v>94</v>
      </c>
      <c r="AD116" s="196" t="s">
        <v>202</v>
      </c>
      <c r="AE116" s="196" t="s">
        <v>94</v>
      </c>
      <c r="AF116" s="197">
        <f>AE116-AD116</f>
        <v>-16</v>
      </c>
      <c r="AG116" s="198">
        <f>IF(AI116="SI",0,J116)</f>
        <v>49.92</v>
      </c>
      <c r="AH116" s="199">
        <f>AG116*AF116</f>
        <v>-798.72</v>
      </c>
      <c r="AI116" s="200"/>
    </row>
    <row r="117" spans="1:35" ht="15">
      <c r="A117" s="108">
        <v>2019</v>
      </c>
      <c r="B117" s="108">
        <v>39</v>
      </c>
      <c r="C117" s="109" t="s">
        <v>201</v>
      </c>
      <c r="D117" s="194" t="s">
        <v>372</v>
      </c>
      <c r="E117" s="109" t="s">
        <v>373</v>
      </c>
      <c r="F117" s="111" t="s">
        <v>374</v>
      </c>
      <c r="G117" s="112">
        <v>10.98</v>
      </c>
      <c r="H117" s="112">
        <v>10.98</v>
      </c>
      <c r="I117" s="143" t="s">
        <v>79</v>
      </c>
      <c r="J117" s="112">
        <f>IF(I117="SI",G117-H117,G117)</f>
        <v>0</v>
      </c>
      <c r="K117" s="195" t="s">
        <v>196</v>
      </c>
      <c r="L117" s="108">
        <v>2019</v>
      </c>
      <c r="M117" s="108">
        <v>384</v>
      </c>
      <c r="N117" s="109" t="s">
        <v>197</v>
      </c>
      <c r="O117" s="111" t="s">
        <v>198</v>
      </c>
      <c r="P117" s="109" t="s">
        <v>199</v>
      </c>
      <c r="Q117" s="109" t="s">
        <v>84</v>
      </c>
      <c r="R117" s="108">
        <v>2</v>
      </c>
      <c r="S117" s="111" t="s">
        <v>103</v>
      </c>
      <c r="T117" s="108">
        <v>1040502</v>
      </c>
      <c r="U117" s="108">
        <v>1890</v>
      </c>
      <c r="V117" s="108">
        <v>2</v>
      </c>
      <c r="W117" s="108">
        <v>1</v>
      </c>
      <c r="X117" s="113">
        <v>2018</v>
      </c>
      <c r="Y117" s="113">
        <v>304</v>
      </c>
      <c r="Z117" s="113">
        <v>0</v>
      </c>
      <c r="AA117" s="114" t="s">
        <v>94</v>
      </c>
      <c r="AB117" s="108">
        <v>118</v>
      </c>
      <c r="AC117" s="109" t="s">
        <v>94</v>
      </c>
      <c r="AD117" s="196" t="s">
        <v>202</v>
      </c>
      <c r="AE117" s="196" t="s">
        <v>94</v>
      </c>
      <c r="AF117" s="197">
        <f>AE117-AD117</f>
        <v>-16</v>
      </c>
      <c r="AG117" s="198">
        <f>IF(AI117="SI",0,J117)</f>
        <v>0</v>
      </c>
      <c r="AH117" s="199">
        <f>AG117*AF117</f>
        <v>0</v>
      </c>
      <c r="AI117" s="200"/>
    </row>
    <row r="118" spans="1:35" ht="15">
      <c r="A118" s="108">
        <v>2019</v>
      </c>
      <c r="B118" s="108">
        <v>40</v>
      </c>
      <c r="C118" s="109" t="s">
        <v>201</v>
      </c>
      <c r="D118" s="194" t="s">
        <v>375</v>
      </c>
      <c r="E118" s="109" t="s">
        <v>105</v>
      </c>
      <c r="F118" s="111" t="s">
        <v>376</v>
      </c>
      <c r="G118" s="112">
        <v>52.98</v>
      </c>
      <c r="H118" s="112">
        <v>0</v>
      </c>
      <c r="I118" s="143" t="s">
        <v>79</v>
      </c>
      <c r="J118" s="112">
        <f>IF(I118="SI",G118-H118,G118)</f>
        <v>52.98</v>
      </c>
      <c r="K118" s="195" t="s">
        <v>196</v>
      </c>
      <c r="L118" s="108">
        <v>0</v>
      </c>
      <c r="M118" s="108">
        <v>381</v>
      </c>
      <c r="N118" s="109"/>
      <c r="O118" s="111" t="s">
        <v>198</v>
      </c>
      <c r="P118" s="109" t="s">
        <v>199</v>
      </c>
      <c r="Q118" s="109" t="s">
        <v>84</v>
      </c>
      <c r="R118" s="108">
        <v>2</v>
      </c>
      <c r="S118" s="111" t="s">
        <v>103</v>
      </c>
      <c r="T118" s="108">
        <v>1080103</v>
      </c>
      <c r="U118" s="108">
        <v>2780</v>
      </c>
      <c r="V118" s="108">
        <v>10</v>
      </c>
      <c r="W118" s="108">
        <v>1</v>
      </c>
      <c r="X118" s="113">
        <v>2018</v>
      </c>
      <c r="Y118" s="113">
        <v>305</v>
      </c>
      <c r="Z118" s="113">
        <v>0</v>
      </c>
      <c r="AA118" s="114" t="s">
        <v>94</v>
      </c>
      <c r="AB118" s="108">
        <v>119</v>
      </c>
      <c r="AC118" s="109" t="s">
        <v>94</v>
      </c>
      <c r="AD118" s="196" t="s">
        <v>202</v>
      </c>
      <c r="AE118" s="196" t="s">
        <v>94</v>
      </c>
      <c r="AF118" s="197">
        <f>AE118-AD118</f>
        <v>-16</v>
      </c>
      <c r="AG118" s="198">
        <f>IF(AI118="SI",0,J118)</f>
        <v>52.98</v>
      </c>
      <c r="AH118" s="199">
        <f>AG118*AF118</f>
        <v>-847.68</v>
      </c>
      <c r="AI118" s="200"/>
    </row>
    <row r="119" spans="1:35" ht="15">
      <c r="A119" s="108">
        <v>2019</v>
      </c>
      <c r="B119" s="108">
        <v>40</v>
      </c>
      <c r="C119" s="109" t="s">
        <v>201</v>
      </c>
      <c r="D119" s="194" t="s">
        <v>375</v>
      </c>
      <c r="E119" s="109" t="s">
        <v>105</v>
      </c>
      <c r="F119" s="111" t="s">
        <v>376</v>
      </c>
      <c r="G119" s="112">
        <v>11.65</v>
      </c>
      <c r="H119" s="112">
        <v>11.65</v>
      </c>
      <c r="I119" s="143" t="s">
        <v>79</v>
      </c>
      <c r="J119" s="112">
        <f>IF(I119="SI",G119-H119,G119)</f>
        <v>0</v>
      </c>
      <c r="K119" s="195" t="s">
        <v>196</v>
      </c>
      <c r="L119" s="108">
        <v>0</v>
      </c>
      <c r="M119" s="108">
        <v>381</v>
      </c>
      <c r="N119" s="109"/>
      <c r="O119" s="111" t="s">
        <v>198</v>
      </c>
      <c r="P119" s="109" t="s">
        <v>199</v>
      </c>
      <c r="Q119" s="109" t="s">
        <v>84</v>
      </c>
      <c r="R119" s="108">
        <v>2</v>
      </c>
      <c r="S119" s="111" t="s">
        <v>103</v>
      </c>
      <c r="T119" s="108">
        <v>1080103</v>
      </c>
      <c r="U119" s="108">
        <v>2780</v>
      </c>
      <c r="V119" s="108">
        <v>10</v>
      </c>
      <c r="W119" s="108">
        <v>1</v>
      </c>
      <c r="X119" s="113">
        <v>2018</v>
      </c>
      <c r="Y119" s="113">
        <v>305</v>
      </c>
      <c r="Z119" s="113">
        <v>0</v>
      </c>
      <c r="AA119" s="114" t="s">
        <v>94</v>
      </c>
      <c r="AB119" s="108">
        <v>120</v>
      </c>
      <c r="AC119" s="109" t="s">
        <v>94</v>
      </c>
      <c r="AD119" s="196" t="s">
        <v>202</v>
      </c>
      <c r="AE119" s="196" t="s">
        <v>94</v>
      </c>
      <c r="AF119" s="197">
        <f>AE119-AD119</f>
        <v>-16</v>
      </c>
      <c r="AG119" s="198">
        <f>IF(AI119="SI",0,J119)</f>
        <v>0</v>
      </c>
      <c r="AH119" s="199">
        <f>AG119*AF119</f>
        <v>0</v>
      </c>
      <c r="AI119" s="200"/>
    </row>
    <row r="120" spans="1:35" ht="15">
      <c r="A120" s="108">
        <v>2019</v>
      </c>
      <c r="B120" s="108">
        <v>41</v>
      </c>
      <c r="C120" s="109" t="s">
        <v>201</v>
      </c>
      <c r="D120" s="194" t="s">
        <v>377</v>
      </c>
      <c r="E120" s="109" t="s">
        <v>360</v>
      </c>
      <c r="F120" s="111" t="s">
        <v>378</v>
      </c>
      <c r="G120" s="112">
        <v>19.52</v>
      </c>
      <c r="H120" s="112">
        <v>3.52</v>
      </c>
      <c r="I120" s="143" t="s">
        <v>79</v>
      </c>
      <c r="J120" s="112">
        <f>IF(I120="SI",G120-H120,G120)</f>
        <v>16</v>
      </c>
      <c r="K120" s="195" t="s">
        <v>84</v>
      </c>
      <c r="L120" s="108">
        <v>2019</v>
      </c>
      <c r="M120" s="108">
        <v>431</v>
      </c>
      <c r="N120" s="109" t="s">
        <v>201</v>
      </c>
      <c r="O120" s="111" t="s">
        <v>92</v>
      </c>
      <c r="P120" s="109" t="s">
        <v>93</v>
      </c>
      <c r="Q120" s="109" t="s">
        <v>93</v>
      </c>
      <c r="R120" s="108">
        <v>1</v>
      </c>
      <c r="S120" s="111" t="s">
        <v>85</v>
      </c>
      <c r="T120" s="108">
        <v>1090503</v>
      </c>
      <c r="U120" s="108">
        <v>3550</v>
      </c>
      <c r="V120" s="108">
        <v>2</v>
      </c>
      <c r="W120" s="108">
        <v>1</v>
      </c>
      <c r="X120" s="113">
        <v>2019</v>
      </c>
      <c r="Y120" s="113">
        <v>3</v>
      </c>
      <c r="Z120" s="113">
        <v>0</v>
      </c>
      <c r="AA120" s="114" t="s">
        <v>94</v>
      </c>
      <c r="AB120" s="108">
        <v>131</v>
      </c>
      <c r="AC120" s="109" t="s">
        <v>94</v>
      </c>
      <c r="AD120" s="196" t="s">
        <v>190</v>
      </c>
      <c r="AE120" s="196" t="s">
        <v>94</v>
      </c>
      <c r="AF120" s="197">
        <f>AE120-AD120</f>
        <v>-17</v>
      </c>
      <c r="AG120" s="198">
        <f>IF(AI120="SI",0,J120)</f>
        <v>16</v>
      </c>
      <c r="AH120" s="199">
        <f>AG120*AF120</f>
        <v>-272</v>
      </c>
      <c r="AI120" s="200"/>
    </row>
    <row r="121" spans="1:35" ht="15">
      <c r="A121" s="108">
        <v>2019</v>
      </c>
      <c r="B121" s="108">
        <v>42</v>
      </c>
      <c r="C121" s="109" t="s">
        <v>201</v>
      </c>
      <c r="D121" s="194" t="s">
        <v>379</v>
      </c>
      <c r="E121" s="109" t="s">
        <v>380</v>
      </c>
      <c r="F121" s="111" t="s">
        <v>381</v>
      </c>
      <c r="G121" s="112">
        <v>146.4</v>
      </c>
      <c r="H121" s="112">
        <v>26.4</v>
      </c>
      <c r="I121" s="143" t="s">
        <v>79</v>
      </c>
      <c r="J121" s="112">
        <f>IF(I121="SI",G121-H121,G121)</f>
        <v>120</v>
      </c>
      <c r="K121" s="195" t="s">
        <v>84</v>
      </c>
      <c r="L121" s="108">
        <v>2019</v>
      </c>
      <c r="M121" s="108">
        <v>434</v>
      </c>
      <c r="N121" s="109" t="s">
        <v>201</v>
      </c>
      <c r="O121" s="111" t="s">
        <v>92</v>
      </c>
      <c r="P121" s="109" t="s">
        <v>93</v>
      </c>
      <c r="Q121" s="109" t="s">
        <v>93</v>
      </c>
      <c r="R121" s="108">
        <v>1</v>
      </c>
      <c r="S121" s="111" t="s">
        <v>85</v>
      </c>
      <c r="T121" s="108">
        <v>1090503</v>
      </c>
      <c r="U121" s="108">
        <v>3550</v>
      </c>
      <c r="V121" s="108">
        <v>2</v>
      </c>
      <c r="W121" s="108">
        <v>1</v>
      </c>
      <c r="X121" s="113">
        <v>2018</v>
      </c>
      <c r="Y121" s="113">
        <v>60</v>
      </c>
      <c r="Z121" s="113">
        <v>0</v>
      </c>
      <c r="AA121" s="114" t="s">
        <v>94</v>
      </c>
      <c r="AB121" s="108">
        <v>132</v>
      </c>
      <c r="AC121" s="109" t="s">
        <v>94</v>
      </c>
      <c r="AD121" s="196" t="s">
        <v>382</v>
      </c>
      <c r="AE121" s="196" t="s">
        <v>94</v>
      </c>
      <c r="AF121" s="197">
        <f>AE121-AD121</f>
        <v>226</v>
      </c>
      <c r="AG121" s="198">
        <f>IF(AI121="SI",0,J121)</f>
        <v>120</v>
      </c>
      <c r="AH121" s="199">
        <f>AG121*AF121</f>
        <v>27120</v>
      </c>
      <c r="AI121" s="200"/>
    </row>
    <row r="122" spans="1:35" ht="15">
      <c r="A122" s="108">
        <v>2019</v>
      </c>
      <c r="B122" s="108">
        <v>44</v>
      </c>
      <c r="C122" s="109" t="s">
        <v>163</v>
      </c>
      <c r="D122" s="194" t="s">
        <v>383</v>
      </c>
      <c r="E122" s="109" t="s">
        <v>384</v>
      </c>
      <c r="F122" s="111" t="s">
        <v>385</v>
      </c>
      <c r="G122" s="112">
        <v>5618.16</v>
      </c>
      <c r="H122" s="112">
        <v>510.74</v>
      </c>
      <c r="I122" s="143" t="s">
        <v>79</v>
      </c>
      <c r="J122" s="112">
        <f>IF(I122="SI",G122-H122,G122)</f>
        <v>5107.42</v>
      </c>
      <c r="K122" s="195" t="s">
        <v>84</v>
      </c>
      <c r="L122" s="108">
        <v>2019</v>
      </c>
      <c r="M122" s="108">
        <v>448</v>
      </c>
      <c r="N122" s="109" t="s">
        <v>166</v>
      </c>
      <c r="O122" s="111" t="s">
        <v>92</v>
      </c>
      <c r="P122" s="109" t="s">
        <v>93</v>
      </c>
      <c r="Q122" s="109" t="s">
        <v>93</v>
      </c>
      <c r="R122" s="108">
        <v>1</v>
      </c>
      <c r="S122" s="111" t="s">
        <v>85</v>
      </c>
      <c r="T122" s="108">
        <v>1090503</v>
      </c>
      <c r="U122" s="108">
        <v>3550</v>
      </c>
      <c r="V122" s="108">
        <v>2</v>
      </c>
      <c r="W122" s="108">
        <v>1</v>
      </c>
      <c r="X122" s="113">
        <v>2019</v>
      </c>
      <c r="Y122" s="113">
        <v>3</v>
      </c>
      <c r="Z122" s="113">
        <v>0</v>
      </c>
      <c r="AA122" s="114" t="s">
        <v>386</v>
      </c>
      <c r="AB122" s="108">
        <v>542</v>
      </c>
      <c r="AC122" s="109" t="s">
        <v>387</v>
      </c>
      <c r="AD122" s="196" t="s">
        <v>388</v>
      </c>
      <c r="AE122" s="196" t="s">
        <v>387</v>
      </c>
      <c r="AF122" s="197">
        <f>AE122-AD122</f>
        <v>55</v>
      </c>
      <c r="AG122" s="198">
        <f>IF(AI122="SI",0,J122)</f>
        <v>5107.42</v>
      </c>
      <c r="AH122" s="199">
        <f>AG122*AF122</f>
        <v>280908.1</v>
      </c>
      <c r="AI122" s="200"/>
    </row>
    <row r="123" spans="1:35" ht="15">
      <c r="A123" s="108">
        <v>2019</v>
      </c>
      <c r="B123" s="108">
        <v>45</v>
      </c>
      <c r="C123" s="109" t="s">
        <v>163</v>
      </c>
      <c r="D123" s="194" t="s">
        <v>389</v>
      </c>
      <c r="E123" s="109" t="s">
        <v>390</v>
      </c>
      <c r="F123" s="111" t="s">
        <v>391</v>
      </c>
      <c r="G123" s="112">
        <v>170.8</v>
      </c>
      <c r="H123" s="112">
        <v>30.8</v>
      </c>
      <c r="I123" s="143" t="s">
        <v>79</v>
      </c>
      <c r="J123" s="112">
        <f>IF(I123="SI",G123-H123,G123)</f>
        <v>140</v>
      </c>
      <c r="K123" s="195" t="s">
        <v>84</v>
      </c>
      <c r="L123" s="108">
        <v>2019</v>
      </c>
      <c r="M123" s="108">
        <v>463</v>
      </c>
      <c r="N123" s="109" t="s">
        <v>163</v>
      </c>
      <c r="O123" s="111" t="s">
        <v>92</v>
      </c>
      <c r="P123" s="109" t="s">
        <v>93</v>
      </c>
      <c r="Q123" s="109" t="s">
        <v>93</v>
      </c>
      <c r="R123" s="108">
        <v>1</v>
      </c>
      <c r="S123" s="111" t="s">
        <v>85</v>
      </c>
      <c r="T123" s="108">
        <v>1090503</v>
      </c>
      <c r="U123" s="108">
        <v>3550</v>
      </c>
      <c r="V123" s="108">
        <v>2</v>
      </c>
      <c r="W123" s="108">
        <v>1</v>
      </c>
      <c r="X123" s="113">
        <v>2018</v>
      </c>
      <c r="Y123" s="113">
        <v>60</v>
      </c>
      <c r="Z123" s="113">
        <v>0</v>
      </c>
      <c r="AA123" s="114" t="s">
        <v>94</v>
      </c>
      <c r="AB123" s="108">
        <v>132</v>
      </c>
      <c r="AC123" s="109" t="s">
        <v>94</v>
      </c>
      <c r="AD123" s="196" t="s">
        <v>392</v>
      </c>
      <c r="AE123" s="196" t="s">
        <v>94</v>
      </c>
      <c r="AF123" s="197">
        <f>AE123-AD123</f>
        <v>287</v>
      </c>
      <c r="AG123" s="198">
        <f>IF(AI123="SI",0,J123)</f>
        <v>140</v>
      </c>
      <c r="AH123" s="199">
        <f>AG123*AF123</f>
        <v>40180</v>
      </c>
      <c r="AI123" s="200"/>
    </row>
    <row r="124" spans="1:35" ht="15">
      <c r="A124" s="108">
        <v>2019</v>
      </c>
      <c r="B124" s="108">
        <v>46</v>
      </c>
      <c r="C124" s="109" t="s">
        <v>163</v>
      </c>
      <c r="D124" s="194" t="s">
        <v>393</v>
      </c>
      <c r="E124" s="109" t="s">
        <v>262</v>
      </c>
      <c r="F124" s="111" t="s">
        <v>394</v>
      </c>
      <c r="G124" s="112">
        <v>99.39</v>
      </c>
      <c r="H124" s="112">
        <v>0</v>
      </c>
      <c r="I124" s="143" t="s">
        <v>79</v>
      </c>
      <c r="J124" s="112">
        <f>IF(I124="SI",G124-H124,G124)</f>
        <v>99.39</v>
      </c>
      <c r="K124" s="195" t="s">
        <v>84</v>
      </c>
      <c r="L124" s="108">
        <v>0</v>
      </c>
      <c r="M124" s="108">
        <v>397</v>
      </c>
      <c r="N124" s="109"/>
      <c r="O124" s="111" t="s">
        <v>260</v>
      </c>
      <c r="P124" s="109" t="s">
        <v>261</v>
      </c>
      <c r="Q124" s="109" t="s">
        <v>261</v>
      </c>
      <c r="R124" s="108">
        <v>3</v>
      </c>
      <c r="S124" s="111" t="s">
        <v>162</v>
      </c>
      <c r="T124" s="108">
        <v>1010503</v>
      </c>
      <c r="U124" s="108">
        <v>470</v>
      </c>
      <c r="V124" s="108">
        <v>2</v>
      </c>
      <c r="W124" s="108">
        <v>2</v>
      </c>
      <c r="X124" s="113">
        <v>2018</v>
      </c>
      <c r="Y124" s="113">
        <v>86</v>
      </c>
      <c r="Z124" s="113">
        <v>0</v>
      </c>
      <c r="AA124" s="114" t="s">
        <v>94</v>
      </c>
      <c r="AB124" s="108">
        <v>145</v>
      </c>
      <c r="AC124" s="109" t="s">
        <v>94</v>
      </c>
      <c r="AD124" s="196" t="s">
        <v>94</v>
      </c>
      <c r="AE124" s="196" t="s">
        <v>94</v>
      </c>
      <c r="AF124" s="197">
        <f>AE124-AD124</f>
        <v>0</v>
      </c>
      <c r="AG124" s="198">
        <f>IF(AI124="SI",0,J124)</f>
        <v>99.39</v>
      </c>
      <c r="AH124" s="199">
        <f>AG124*AF124</f>
        <v>0</v>
      </c>
      <c r="AI124" s="200"/>
    </row>
    <row r="125" spans="1:35" ht="15">
      <c r="A125" s="108">
        <v>2019</v>
      </c>
      <c r="B125" s="108">
        <v>46</v>
      </c>
      <c r="C125" s="109" t="s">
        <v>163</v>
      </c>
      <c r="D125" s="194" t="s">
        <v>393</v>
      </c>
      <c r="E125" s="109" t="s">
        <v>262</v>
      </c>
      <c r="F125" s="111" t="s">
        <v>394</v>
      </c>
      <c r="G125" s="112">
        <v>21.87</v>
      </c>
      <c r="H125" s="112">
        <v>21.87</v>
      </c>
      <c r="I125" s="143" t="s">
        <v>79</v>
      </c>
      <c r="J125" s="112">
        <f>IF(I125="SI",G125-H125,G125)</f>
        <v>0</v>
      </c>
      <c r="K125" s="195" t="s">
        <v>84</v>
      </c>
      <c r="L125" s="108">
        <v>0</v>
      </c>
      <c r="M125" s="108">
        <v>397</v>
      </c>
      <c r="N125" s="109"/>
      <c r="O125" s="111" t="s">
        <v>260</v>
      </c>
      <c r="P125" s="109" t="s">
        <v>261</v>
      </c>
      <c r="Q125" s="109" t="s">
        <v>261</v>
      </c>
      <c r="R125" s="108">
        <v>3</v>
      </c>
      <c r="S125" s="111" t="s">
        <v>162</v>
      </c>
      <c r="T125" s="108">
        <v>1010503</v>
      </c>
      <c r="U125" s="108">
        <v>470</v>
      </c>
      <c r="V125" s="108">
        <v>2</v>
      </c>
      <c r="W125" s="108">
        <v>2</v>
      </c>
      <c r="X125" s="113">
        <v>2018</v>
      </c>
      <c r="Y125" s="113">
        <v>86</v>
      </c>
      <c r="Z125" s="113">
        <v>0</v>
      </c>
      <c r="AA125" s="114" t="s">
        <v>94</v>
      </c>
      <c r="AB125" s="108">
        <v>146</v>
      </c>
      <c r="AC125" s="109" t="s">
        <v>94</v>
      </c>
      <c r="AD125" s="196" t="s">
        <v>94</v>
      </c>
      <c r="AE125" s="196" t="s">
        <v>94</v>
      </c>
      <c r="AF125" s="197">
        <f>AE125-AD125</f>
        <v>0</v>
      </c>
      <c r="AG125" s="198">
        <f>IF(AI125="SI",0,J125)</f>
        <v>0</v>
      </c>
      <c r="AH125" s="199">
        <f>AG125*AF125</f>
        <v>0</v>
      </c>
      <c r="AI125" s="200"/>
    </row>
    <row r="126" spans="1:35" ht="15">
      <c r="A126" s="108">
        <v>2019</v>
      </c>
      <c r="B126" s="108">
        <v>47</v>
      </c>
      <c r="C126" s="109" t="s">
        <v>163</v>
      </c>
      <c r="D126" s="194" t="s">
        <v>395</v>
      </c>
      <c r="E126" s="109" t="s">
        <v>262</v>
      </c>
      <c r="F126" s="111" t="s">
        <v>394</v>
      </c>
      <c r="G126" s="112">
        <v>44.15</v>
      </c>
      <c r="H126" s="112">
        <v>0</v>
      </c>
      <c r="I126" s="143" t="s">
        <v>79</v>
      </c>
      <c r="J126" s="112">
        <f>IF(I126="SI",G126-H126,G126)</f>
        <v>44.15</v>
      </c>
      <c r="K126" s="195" t="s">
        <v>84</v>
      </c>
      <c r="L126" s="108">
        <v>2019</v>
      </c>
      <c r="M126" s="108">
        <v>398</v>
      </c>
      <c r="N126" s="109" t="s">
        <v>360</v>
      </c>
      <c r="O126" s="111" t="s">
        <v>260</v>
      </c>
      <c r="P126" s="109" t="s">
        <v>261</v>
      </c>
      <c r="Q126" s="109" t="s">
        <v>261</v>
      </c>
      <c r="R126" s="108">
        <v>3</v>
      </c>
      <c r="S126" s="111" t="s">
        <v>162</v>
      </c>
      <c r="T126" s="108">
        <v>1010503</v>
      </c>
      <c r="U126" s="108">
        <v>470</v>
      </c>
      <c r="V126" s="108">
        <v>2</v>
      </c>
      <c r="W126" s="108">
        <v>2</v>
      </c>
      <c r="X126" s="113">
        <v>2018</v>
      </c>
      <c r="Y126" s="113">
        <v>86</v>
      </c>
      <c r="Z126" s="113">
        <v>0</v>
      </c>
      <c r="AA126" s="114" t="s">
        <v>94</v>
      </c>
      <c r="AB126" s="108">
        <v>145</v>
      </c>
      <c r="AC126" s="109" t="s">
        <v>94</v>
      </c>
      <c r="AD126" s="196" t="s">
        <v>94</v>
      </c>
      <c r="AE126" s="196" t="s">
        <v>94</v>
      </c>
      <c r="AF126" s="197">
        <f>AE126-AD126</f>
        <v>0</v>
      </c>
      <c r="AG126" s="198">
        <f>IF(AI126="SI",0,J126)</f>
        <v>44.15</v>
      </c>
      <c r="AH126" s="199">
        <f>AG126*AF126</f>
        <v>0</v>
      </c>
      <c r="AI126" s="200"/>
    </row>
    <row r="127" spans="1:35" ht="15">
      <c r="A127" s="108">
        <v>2019</v>
      </c>
      <c r="B127" s="108">
        <v>47</v>
      </c>
      <c r="C127" s="109" t="s">
        <v>163</v>
      </c>
      <c r="D127" s="194" t="s">
        <v>395</v>
      </c>
      <c r="E127" s="109" t="s">
        <v>262</v>
      </c>
      <c r="F127" s="111" t="s">
        <v>394</v>
      </c>
      <c r="G127" s="112">
        <v>9.71</v>
      </c>
      <c r="H127" s="112">
        <v>9.71</v>
      </c>
      <c r="I127" s="143" t="s">
        <v>79</v>
      </c>
      <c r="J127" s="112">
        <f>IF(I127="SI",G127-H127,G127)</f>
        <v>0</v>
      </c>
      <c r="K127" s="195" t="s">
        <v>84</v>
      </c>
      <c r="L127" s="108">
        <v>2019</v>
      </c>
      <c r="M127" s="108">
        <v>398</v>
      </c>
      <c r="N127" s="109" t="s">
        <v>360</v>
      </c>
      <c r="O127" s="111" t="s">
        <v>260</v>
      </c>
      <c r="P127" s="109" t="s">
        <v>261</v>
      </c>
      <c r="Q127" s="109" t="s">
        <v>261</v>
      </c>
      <c r="R127" s="108">
        <v>3</v>
      </c>
      <c r="S127" s="111" t="s">
        <v>162</v>
      </c>
      <c r="T127" s="108">
        <v>1010503</v>
      </c>
      <c r="U127" s="108">
        <v>470</v>
      </c>
      <c r="V127" s="108">
        <v>2</v>
      </c>
      <c r="W127" s="108">
        <v>2</v>
      </c>
      <c r="X127" s="113">
        <v>2018</v>
      </c>
      <c r="Y127" s="113">
        <v>86</v>
      </c>
      <c r="Z127" s="113">
        <v>0</v>
      </c>
      <c r="AA127" s="114" t="s">
        <v>94</v>
      </c>
      <c r="AB127" s="108">
        <v>146</v>
      </c>
      <c r="AC127" s="109" t="s">
        <v>94</v>
      </c>
      <c r="AD127" s="196" t="s">
        <v>94</v>
      </c>
      <c r="AE127" s="196" t="s">
        <v>94</v>
      </c>
      <c r="AF127" s="197">
        <f>AE127-AD127</f>
        <v>0</v>
      </c>
      <c r="AG127" s="198">
        <f>IF(AI127="SI",0,J127)</f>
        <v>0</v>
      </c>
      <c r="AH127" s="199">
        <f>AG127*AF127</f>
        <v>0</v>
      </c>
      <c r="AI127" s="200"/>
    </row>
    <row r="128" spans="1:35" ht="15">
      <c r="A128" s="108">
        <v>2019</v>
      </c>
      <c r="B128" s="108">
        <v>48</v>
      </c>
      <c r="C128" s="109" t="s">
        <v>163</v>
      </c>
      <c r="D128" s="194" t="s">
        <v>396</v>
      </c>
      <c r="E128" s="109" t="s">
        <v>262</v>
      </c>
      <c r="F128" s="111" t="s">
        <v>394</v>
      </c>
      <c r="G128" s="112">
        <v>127.81</v>
      </c>
      <c r="H128" s="112">
        <v>0</v>
      </c>
      <c r="I128" s="143" t="s">
        <v>79</v>
      </c>
      <c r="J128" s="112">
        <f>IF(I128="SI",G128-H128,G128)</f>
        <v>127.81</v>
      </c>
      <c r="K128" s="195" t="s">
        <v>84</v>
      </c>
      <c r="L128" s="108">
        <v>0</v>
      </c>
      <c r="M128" s="108">
        <v>399</v>
      </c>
      <c r="N128" s="109"/>
      <c r="O128" s="111" t="s">
        <v>260</v>
      </c>
      <c r="P128" s="109" t="s">
        <v>261</v>
      </c>
      <c r="Q128" s="109" t="s">
        <v>261</v>
      </c>
      <c r="R128" s="108">
        <v>3</v>
      </c>
      <c r="S128" s="111" t="s">
        <v>162</v>
      </c>
      <c r="T128" s="108">
        <v>1010503</v>
      </c>
      <c r="U128" s="108">
        <v>470</v>
      </c>
      <c r="V128" s="108">
        <v>2</v>
      </c>
      <c r="W128" s="108">
        <v>2</v>
      </c>
      <c r="X128" s="113">
        <v>2018</v>
      </c>
      <c r="Y128" s="113">
        <v>86</v>
      </c>
      <c r="Z128" s="113">
        <v>0</v>
      </c>
      <c r="AA128" s="114" t="s">
        <v>94</v>
      </c>
      <c r="AB128" s="108">
        <v>145</v>
      </c>
      <c r="AC128" s="109" t="s">
        <v>94</v>
      </c>
      <c r="AD128" s="196" t="s">
        <v>94</v>
      </c>
      <c r="AE128" s="196" t="s">
        <v>94</v>
      </c>
      <c r="AF128" s="197">
        <f>AE128-AD128</f>
        <v>0</v>
      </c>
      <c r="AG128" s="198">
        <f>IF(AI128="SI",0,J128)</f>
        <v>127.81</v>
      </c>
      <c r="AH128" s="199">
        <f>AG128*AF128</f>
        <v>0</v>
      </c>
      <c r="AI128" s="200"/>
    </row>
    <row r="129" spans="1:35" ht="15">
      <c r="A129" s="108">
        <v>2019</v>
      </c>
      <c r="B129" s="108">
        <v>48</v>
      </c>
      <c r="C129" s="109" t="s">
        <v>163</v>
      </c>
      <c r="D129" s="194" t="s">
        <v>396</v>
      </c>
      <c r="E129" s="109" t="s">
        <v>262</v>
      </c>
      <c r="F129" s="111" t="s">
        <v>394</v>
      </c>
      <c r="G129" s="112">
        <v>28.12</v>
      </c>
      <c r="H129" s="112">
        <v>28.12</v>
      </c>
      <c r="I129" s="143" t="s">
        <v>79</v>
      </c>
      <c r="J129" s="112">
        <f>IF(I129="SI",G129-H129,G129)</f>
        <v>0</v>
      </c>
      <c r="K129" s="195" t="s">
        <v>84</v>
      </c>
      <c r="L129" s="108">
        <v>0</v>
      </c>
      <c r="M129" s="108">
        <v>399</v>
      </c>
      <c r="N129" s="109"/>
      <c r="O129" s="111" t="s">
        <v>260</v>
      </c>
      <c r="P129" s="109" t="s">
        <v>261</v>
      </c>
      <c r="Q129" s="109" t="s">
        <v>261</v>
      </c>
      <c r="R129" s="108">
        <v>3</v>
      </c>
      <c r="S129" s="111" t="s">
        <v>162</v>
      </c>
      <c r="T129" s="108">
        <v>1010503</v>
      </c>
      <c r="U129" s="108">
        <v>470</v>
      </c>
      <c r="V129" s="108">
        <v>2</v>
      </c>
      <c r="W129" s="108">
        <v>2</v>
      </c>
      <c r="X129" s="113">
        <v>2018</v>
      </c>
      <c r="Y129" s="113">
        <v>86</v>
      </c>
      <c r="Z129" s="113">
        <v>0</v>
      </c>
      <c r="AA129" s="114" t="s">
        <v>94</v>
      </c>
      <c r="AB129" s="108">
        <v>146</v>
      </c>
      <c r="AC129" s="109" t="s">
        <v>94</v>
      </c>
      <c r="AD129" s="196" t="s">
        <v>94</v>
      </c>
      <c r="AE129" s="196" t="s">
        <v>94</v>
      </c>
      <c r="AF129" s="197">
        <f>AE129-AD129</f>
        <v>0</v>
      </c>
      <c r="AG129" s="198">
        <f>IF(AI129="SI",0,J129)</f>
        <v>0</v>
      </c>
      <c r="AH129" s="199">
        <f>AG129*AF129</f>
        <v>0</v>
      </c>
      <c r="AI129" s="200"/>
    </row>
    <row r="130" spans="1:35" ht="15">
      <c r="A130" s="108">
        <v>2019</v>
      </c>
      <c r="B130" s="108">
        <v>49</v>
      </c>
      <c r="C130" s="109" t="s">
        <v>163</v>
      </c>
      <c r="D130" s="194" t="s">
        <v>397</v>
      </c>
      <c r="E130" s="109" t="s">
        <v>262</v>
      </c>
      <c r="F130" s="111" t="s">
        <v>394</v>
      </c>
      <c r="G130" s="112">
        <v>969.66</v>
      </c>
      <c r="H130" s="112">
        <v>0</v>
      </c>
      <c r="I130" s="143" t="s">
        <v>79</v>
      </c>
      <c r="J130" s="112">
        <f>IF(I130="SI",G130-H130,G130)</f>
        <v>969.66</v>
      </c>
      <c r="K130" s="195" t="s">
        <v>84</v>
      </c>
      <c r="L130" s="108">
        <v>0</v>
      </c>
      <c r="M130" s="108">
        <v>390</v>
      </c>
      <c r="N130" s="109"/>
      <c r="O130" s="111" t="s">
        <v>260</v>
      </c>
      <c r="P130" s="109" t="s">
        <v>261</v>
      </c>
      <c r="Q130" s="109" t="s">
        <v>261</v>
      </c>
      <c r="R130" s="108">
        <v>2</v>
      </c>
      <c r="S130" s="111" t="s">
        <v>103</v>
      </c>
      <c r="T130" s="108">
        <v>1040103</v>
      </c>
      <c r="U130" s="108">
        <v>1460</v>
      </c>
      <c r="V130" s="108">
        <v>4</v>
      </c>
      <c r="W130" s="108">
        <v>4</v>
      </c>
      <c r="X130" s="113">
        <v>2018</v>
      </c>
      <c r="Y130" s="113">
        <v>87</v>
      </c>
      <c r="Z130" s="113">
        <v>0</v>
      </c>
      <c r="AA130" s="114" t="s">
        <v>94</v>
      </c>
      <c r="AB130" s="108">
        <v>143</v>
      </c>
      <c r="AC130" s="109" t="s">
        <v>94</v>
      </c>
      <c r="AD130" s="196" t="s">
        <v>94</v>
      </c>
      <c r="AE130" s="196" t="s">
        <v>94</v>
      </c>
      <c r="AF130" s="197">
        <f>AE130-AD130</f>
        <v>0</v>
      </c>
      <c r="AG130" s="198">
        <f>IF(AI130="SI",0,J130)</f>
        <v>969.66</v>
      </c>
      <c r="AH130" s="199">
        <f>AG130*AF130</f>
        <v>0</v>
      </c>
      <c r="AI130" s="200"/>
    </row>
    <row r="131" spans="1:35" ht="15">
      <c r="A131" s="108">
        <v>2019</v>
      </c>
      <c r="B131" s="108">
        <v>49</v>
      </c>
      <c r="C131" s="109" t="s">
        <v>163</v>
      </c>
      <c r="D131" s="194" t="s">
        <v>397</v>
      </c>
      <c r="E131" s="109" t="s">
        <v>262</v>
      </c>
      <c r="F131" s="111" t="s">
        <v>394</v>
      </c>
      <c r="G131" s="112">
        <v>213.33</v>
      </c>
      <c r="H131" s="112">
        <v>213.33</v>
      </c>
      <c r="I131" s="143" t="s">
        <v>79</v>
      </c>
      <c r="J131" s="112">
        <f>IF(I131="SI",G131-H131,G131)</f>
        <v>0</v>
      </c>
      <c r="K131" s="195" t="s">
        <v>84</v>
      </c>
      <c r="L131" s="108">
        <v>0</v>
      </c>
      <c r="M131" s="108">
        <v>390</v>
      </c>
      <c r="N131" s="109"/>
      <c r="O131" s="111" t="s">
        <v>260</v>
      </c>
      <c r="P131" s="109" t="s">
        <v>261</v>
      </c>
      <c r="Q131" s="109" t="s">
        <v>261</v>
      </c>
      <c r="R131" s="108">
        <v>2</v>
      </c>
      <c r="S131" s="111" t="s">
        <v>103</v>
      </c>
      <c r="T131" s="108">
        <v>1040103</v>
      </c>
      <c r="U131" s="108">
        <v>1460</v>
      </c>
      <c r="V131" s="108">
        <v>4</v>
      </c>
      <c r="W131" s="108">
        <v>4</v>
      </c>
      <c r="X131" s="113">
        <v>2018</v>
      </c>
      <c r="Y131" s="113">
        <v>87</v>
      </c>
      <c r="Z131" s="113">
        <v>0</v>
      </c>
      <c r="AA131" s="114" t="s">
        <v>94</v>
      </c>
      <c r="AB131" s="108">
        <v>147</v>
      </c>
      <c r="AC131" s="109" t="s">
        <v>94</v>
      </c>
      <c r="AD131" s="196" t="s">
        <v>94</v>
      </c>
      <c r="AE131" s="196" t="s">
        <v>94</v>
      </c>
      <c r="AF131" s="197">
        <f>AE131-AD131</f>
        <v>0</v>
      </c>
      <c r="AG131" s="198">
        <f>IF(AI131="SI",0,J131)</f>
        <v>0</v>
      </c>
      <c r="AH131" s="199">
        <f>AG131*AF131</f>
        <v>0</v>
      </c>
      <c r="AI131" s="200"/>
    </row>
    <row r="132" spans="1:35" ht="15">
      <c r="A132" s="108">
        <v>2019</v>
      </c>
      <c r="B132" s="108">
        <v>50</v>
      </c>
      <c r="C132" s="109" t="s">
        <v>163</v>
      </c>
      <c r="D132" s="194" t="s">
        <v>398</v>
      </c>
      <c r="E132" s="109" t="s">
        <v>262</v>
      </c>
      <c r="F132" s="111" t="s">
        <v>394</v>
      </c>
      <c r="G132" s="112">
        <v>1357.48</v>
      </c>
      <c r="H132" s="112">
        <v>0</v>
      </c>
      <c r="I132" s="143" t="s">
        <v>79</v>
      </c>
      <c r="J132" s="112">
        <f>IF(I132="SI",G132-H132,G132)</f>
        <v>1357.48</v>
      </c>
      <c r="K132" s="195" t="s">
        <v>84</v>
      </c>
      <c r="L132" s="108">
        <v>0</v>
      </c>
      <c r="M132" s="108">
        <v>409</v>
      </c>
      <c r="N132" s="109"/>
      <c r="O132" s="111" t="s">
        <v>260</v>
      </c>
      <c r="P132" s="109" t="s">
        <v>261</v>
      </c>
      <c r="Q132" s="109" t="s">
        <v>261</v>
      </c>
      <c r="R132" s="108">
        <v>2</v>
      </c>
      <c r="S132" s="111" t="s">
        <v>103</v>
      </c>
      <c r="T132" s="108">
        <v>1040203</v>
      </c>
      <c r="U132" s="108">
        <v>1570</v>
      </c>
      <c r="V132" s="108">
        <v>4</v>
      </c>
      <c r="W132" s="108">
        <v>4</v>
      </c>
      <c r="X132" s="113">
        <v>2018</v>
      </c>
      <c r="Y132" s="113">
        <v>88</v>
      </c>
      <c r="Z132" s="113">
        <v>0</v>
      </c>
      <c r="AA132" s="114" t="s">
        <v>94</v>
      </c>
      <c r="AB132" s="108">
        <v>144</v>
      </c>
      <c r="AC132" s="109" t="s">
        <v>94</v>
      </c>
      <c r="AD132" s="196" t="s">
        <v>94</v>
      </c>
      <c r="AE132" s="196" t="s">
        <v>94</v>
      </c>
      <c r="AF132" s="197">
        <f>AE132-AD132</f>
        <v>0</v>
      </c>
      <c r="AG132" s="198">
        <f>IF(AI132="SI",0,J132)</f>
        <v>1357.48</v>
      </c>
      <c r="AH132" s="199">
        <f>AG132*AF132</f>
        <v>0</v>
      </c>
      <c r="AI132" s="200"/>
    </row>
    <row r="133" spans="1:35" ht="15">
      <c r="A133" s="108">
        <v>2019</v>
      </c>
      <c r="B133" s="108">
        <v>50</v>
      </c>
      <c r="C133" s="109" t="s">
        <v>163</v>
      </c>
      <c r="D133" s="194" t="s">
        <v>398</v>
      </c>
      <c r="E133" s="109" t="s">
        <v>262</v>
      </c>
      <c r="F133" s="111" t="s">
        <v>394</v>
      </c>
      <c r="G133" s="112">
        <v>298.65</v>
      </c>
      <c r="H133" s="112">
        <v>298.65</v>
      </c>
      <c r="I133" s="143" t="s">
        <v>79</v>
      </c>
      <c r="J133" s="112">
        <f>IF(I133="SI",G133-H133,G133)</f>
        <v>0</v>
      </c>
      <c r="K133" s="195" t="s">
        <v>84</v>
      </c>
      <c r="L133" s="108">
        <v>0</v>
      </c>
      <c r="M133" s="108">
        <v>409</v>
      </c>
      <c r="N133" s="109"/>
      <c r="O133" s="111" t="s">
        <v>260</v>
      </c>
      <c r="P133" s="109" t="s">
        <v>261</v>
      </c>
      <c r="Q133" s="109" t="s">
        <v>261</v>
      </c>
      <c r="R133" s="108">
        <v>2</v>
      </c>
      <c r="S133" s="111" t="s">
        <v>103</v>
      </c>
      <c r="T133" s="108">
        <v>1040203</v>
      </c>
      <c r="U133" s="108">
        <v>1570</v>
      </c>
      <c r="V133" s="108">
        <v>4</v>
      </c>
      <c r="W133" s="108">
        <v>4</v>
      </c>
      <c r="X133" s="113">
        <v>2018</v>
      </c>
      <c r="Y133" s="113">
        <v>88</v>
      </c>
      <c r="Z133" s="113">
        <v>0</v>
      </c>
      <c r="AA133" s="114" t="s">
        <v>94</v>
      </c>
      <c r="AB133" s="108">
        <v>148</v>
      </c>
      <c r="AC133" s="109" t="s">
        <v>94</v>
      </c>
      <c r="AD133" s="196" t="s">
        <v>94</v>
      </c>
      <c r="AE133" s="196" t="s">
        <v>94</v>
      </c>
      <c r="AF133" s="197">
        <f>AE133-AD133</f>
        <v>0</v>
      </c>
      <c r="AG133" s="198">
        <f>IF(AI133="SI",0,J133)</f>
        <v>0</v>
      </c>
      <c r="AH133" s="199">
        <f>AG133*AF133</f>
        <v>0</v>
      </c>
      <c r="AI133" s="200"/>
    </row>
    <row r="134" spans="1:35" ht="15">
      <c r="A134" s="108">
        <v>2019</v>
      </c>
      <c r="B134" s="108">
        <v>51</v>
      </c>
      <c r="C134" s="109" t="s">
        <v>399</v>
      </c>
      <c r="D134" s="194" t="s">
        <v>400</v>
      </c>
      <c r="E134" s="109" t="s">
        <v>166</v>
      </c>
      <c r="F134" s="111" t="s">
        <v>401</v>
      </c>
      <c r="G134" s="112">
        <v>71.98</v>
      </c>
      <c r="H134" s="112">
        <v>12.98</v>
      </c>
      <c r="I134" s="143" t="s">
        <v>79</v>
      </c>
      <c r="J134" s="112">
        <f>IF(I134="SI",G134-H134,G134)</f>
        <v>59</v>
      </c>
      <c r="K134" s="195" t="s">
        <v>402</v>
      </c>
      <c r="L134" s="108">
        <v>2019</v>
      </c>
      <c r="M134" s="108">
        <v>512</v>
      </c>
      <c r="N134" s="109" t="s">
        <v>174</v>
      </c>
      <c r="O134" s="111" t="s">
        <v>403</v>
      </c>
      <c r="P134" s="109" t="s">
        <v>404</v>
      </c>
      <c r="Q134" s="109" t="s">
        <v>405</v>
      </c>
      <c r="R134" s="108">
        <v>2</v>
      </c>
      <c r="S134" s="111" t="s">
        <v>103</v>
      </c>
      <c r="T134" s="108">
        <v>1010202</v>
      </c>
      <c r="U134" s="108">
        <v>130</v>
      </c>
      <c r="V134" s="108">
        <v>2</v>
      </c>
      <c r="W134" s="108">
        <v>3</v>
      </c>
      <c r="X134" s="113">
        <v>2019</v>
      </c>
      <c r="Y134" s="113">
        <v>16</v>
      </c>
      <c r="Z134" s="113">
        <v>0</v>
      </c>
      <c r="AA134" s="114" t="s">
        <v>94</v>
      </c>
      <c r="AB134" s="108">
        <v>127</v>
      </c>
      <c r="AC134" s="109" t="s">
        <v>94</v>
      </c>
      <c r="AD134" s="196" t="s">
        <v>305</v>
      </c>
      <c r="AE134" s="196" t="s">
        <v>94</v>
      </c>
      <c r="AF134" s="197">
        <f>AE134-AD134</f>
        <v>-48</v>
      </c>
      <c r="AG134" s="198">
        <f>IF(AI134="SI",0,J134)</f>
        <v>59</v>
      </c>
      <c r="AH134" s="199">
        <f>AG134*AF134</f>
        <v>-2832</v>
      </c>
      <c r="AI134" s="200"/>
    </row>
    <row r="135" spans="1:35" ht="15">
      <c r="A135" s="108">
        <v>2019</v>
      </c>
      <c r="B135" s="108">
        <v>52</v>
      </c>
      <c r="C135" s="109" t="s">
        <v>399</v>
      </c>
      <c r="D135" s="194" t="s">
        <v>406</v>
      </c>
      <c r="E135" s="109" t="s">
        <v>105</v>
      </c>
      <c r="F135" s="111" t="s">
        <v>407</v>
      </c>
      <c r="G135" s="112">
        <v>93.42</v>
      </c>
      <c r="H135" s="112">
        <v>8.49</v>
      </c>
      <c r="I135" s="143" t="s">
        <v>79</v>
      </c>
      <c r="J135" s="112">
        <f>IF(I135="SI",G135-H135,G135)</f>
        <v>84.93</v>
      </c>
      <c r="K135" s="195" t="s">
        <v>84</v>
      </c>
      <c r="L135" s="108">
        <v>2019</v>
      </c>
      <c r="M135" s="108">
        <v>544</v>
      </c>
      <c r="N135" s="109" t="s">
        <v>399</v>
      </c>
      <c r="O135" s="111" t="s">
        <v>325</v>
      </c>
      <c r="P135" s="109" t="s">
        <v>326</v>
      </c>
      <c r="Q135" s="109" t="s">
        <v>327</v>
      </c>
      <c r="R135" s="108">
        <v>1</v>
      </c>
      <c r="S135" s="111" t="s">
        <v>85</v>
      </c>
      <c r="T135" s="108">
        <v>1080103</v>
      </c>
      <c r="U135" s="108">
        <v>2780</v>
      </c>
      <c r="V135" s="108">
        <v>4</v>
      </c>
      <c r="W135" s="108">
        <v>1</v>
      </c>
      <c r="X135" s="113">
        <v>2018</v>
      </c>
      <c r="Y135" s="113">
        <v>344</v>
      </c>
      <c r="Z135" s="113">
        <v>0</v>
      </c>
      <c r="AA135" s="114" t="s">
        <v>182</v>
      </c>
      <c r="AB135" s="108">
        <v>195</v>
      </c>
      <c r="AC135" s="109" t="s">
        <v>182</v>
      </c>
      <c r="AD135" s="196" t="s">
        <v>182</v>
      </c>
      <c r="AE135" s="196" t="s">
        <v>182</v>
      </c>
      <c r="AF135" s="197">
        <f>AE135-AD135</f>
        <v>0</v>
      </c>
      <c r="AG135" s="198">
        <f>IF(AI135="SI",0,J135)</f>
        <v>84.93</v>
      </c>
      <c r="AH135" s="199">
        <f>AG135*AF135</f>
        <v>0</v>
      </c>
      <c r="AI135" s="200"/>
    </row>
    <row r="136" spans="1:35" ht="15">
      <c r="A136" s="108">
        <v>2019</v>
      </c>
      <c r="B136" s="108">
        <v>53</v>
      </c>
      <c r="C136" s="109" t="s">
        <v>399</v>
      </c>
      <c r="D136" s="194" t="s">
        <v>408</v>
      </c>
      <c r="E136" s="109" t="s">
        <v>105</v>
      </c>
      <c r="F136" s="111" t="s">
        <v>409</v>
      </c>
      <c r="G136" s="112">
        <v>6.26</v>
      </c>
      <c r="H136" s="112">
        <v>0.57</v>
      </c>
      <c r="I136" s="143" t="s">
        <v>79</v>
      </c>
      <c r="J136" s="112">
        <f>IF(I136="SI",G136-H136,G136)</f>
        <v>5.6899999999999995</v>
      </c>
      <c r="K136" s="195" t="s">
        <v>84</v>
      </c>
      <c r="L136" s="108">
        <v>2019</v>
      </c>
      <c r="M136" s="108">
        <v>543</v>
      </c>
      <c r="N136" s="109" t="s">
        <v>399</v>
      </c>
      <c r="O136" s="111" t="s">
        <v>325</v>
      </c>
      <c r="P136" s="109" t="s">
        <v>326</v>
      </c>
      <c r="Q136" s="109" t="s">
        <v>327</v>
      </c>
      <c r="R136" s="108">
        <v>1</v>
      </c>
      <c r="S136" s="111" t="s">
        <v>85</v>
      </c>
      <c r="T136" s="108">
        <v>1080103</v>
      </c>
      <c r="U136" s="108">
        <v>2780</v>
      </c>
      <c r="V136" s="108">
        <v>4</v>
      </c>
      <c r="W136" s="108">
        <v>1</v>
      </c>
      <c r="X136" s="113">
        <v>2018</v>
      </c>
      <c r="Y136" s="113">
        <v>344</v>
      </c>
      <c r="Z136" s="113">
        <v>0</v>
      </c>
      <c r="AA136" s="114" t="s">
        <v>182</v>
      </c>
      <c r="AB136" s="108">
        <v>195</v>
      </c>
      <c r="AC136" s="109" t="s">
        <v>182</v>
      </c>
      <c r="AD136" s="196" t="s">
        <v>182</v>
      </c>
      <c r="AE136" s="196" t="s">
        <v>182</v>
      </c>
      <c r="AF136" s="197">
        <f>AE136-AD136</f>
        <v>0</v>
      </c>
      <c r="AG136" s="198">
        <f>IF(AI136="SI",0,J136)</f>
        <v>5.6899999999999995</v>
      </c>
      <c r="AH136" s="199">
        <f>AG136*AF136</f>
        <v>0</v>
      </c>
      <c r="AI136" s="200"/>
    </row>
    <row r="137" spans="1:35" ht="15">
      <c r="A137" s="108">
        <v>2019</v>
      </c>
      <c r="B137" s="108">
        <v>54</v>
      </c>
      <c r="C137" s="109" t="s">
        <v>399</v>
      </c>
      <c r="D137" s="194" t="s">
        <v>410</v>
      </c>
      <c r="E137" s="109" t="s">
        <v>163</v>
      </c>
      <c r="F137" s="111" t="s">
        <v>411</v>
      </c>
      <c r="G137" s="112">
        <v>1616.12</v>
      </c>
      <c r="H137" s="112">
        <v>0</v>
      </c>
      <c r="I137" s="143" t="s">
        <v>79</v>
      </c>
      <c r="J137" s="112">
        <f>IF(I137="SI",G137-H137,G137)</f>
        <v>1616.12</v>
      </c>
      <c r="K137" s="195" t="s">
        <v>259</v>
      </c>
      <c r="L137" s="108">
        <v>0</v>
      </c>
      <c r="M137" s="108">
        <v>488</v>
      </c>
      <c r="N137" s="109"/>
      <c r="O137" s="111" t="s">
        <v>260</v>
      </c>
      <c r="P137" s="109" t="s">
        <v>261</v>
      </c>
      <c r="Q137" s="109" t="s">
        <v>261</v>
      </c>
      <c r="R137" s="108">
        <v>1</v>
      </c>
      <c r="S137" s="111" t="s">
        <v>85</v>
      </c>
      <c r="T137" s="108">
        <v>1080203</v>
      </c>
      <c r="U137" s="108">
        <v>2890</v>
      </c>
      <c r="V137" s="108">
        <v>4</v>
      </c>
      <c r="W137" s="108">
        <v>1</v>
      </c>
      <c r="X137" s="113">
        <v>2019</v>
      </c>
      <c r="Y137" s="113">
        <v>2</v>
      </c>
      <c r="Z137" s="113">
        <v>0</v>
      </c>
      <c r="AA137" s="114" t="s">
        <v>182</v>
      </c>
      <c r="AB137" s="108">
        <v>205</v>
      </c>
      <c r="AC137" s="109" t="s">
        <v>182</v>
      </c>
      <c r="AD137" s="196" t="s">
        <v>412</v>
      </c>
      <c r="AE137" s="196" t="s">
        <v>412</v>
      </c>
      <c r="AF137" s="197">
        <f>AE137-AD137</f>
        <v>0</v>
      </c>
      <c r="AG137" s="198">
        <f>IF(AI137="SI",0,J137)</f>
        <v>1616.12</v>
      </c>
      <c r="AH137" s="199">
        <f>AG137*AF137</f>
        <v>0</v>
      </c>
      <c r="AI137" s="200"/>
    </row>
    <row r="138" spans="1:35" ht="15">
      <c r="A138" s="108">
        <v>2019</v>
      </c>
      <c r="B138" s="108">
        <v>54</v>
      </c>
      <c r="C138" s="109" t="s">
        <v>399</v>
      </c>
      <c r="D138" s="194" t="s">
        <v>410</v>
      </c>
      <c r="E138" s="109" t="s">
        <v>163</v>
      </c>
      <c r="F138" s="111" t="s">
        <v>411</v>
      </c>
      <c r="G138" s="112">
        <v>355.55</v>
      </c>
      <c r="H138" s="112">
        <v>355.55</v>
      </c>
      <c r="I138" s="143" t="s">
        <v>79</v>
      </c>
      <c r="J138" s="112">
        <f>IF(I138="SI",G138-H138,G138)</f>
        <v>0</v>
      </c>
      <c r="K138" s="195" t="s">
        <v>259</v>
      </c>
      <c r="L138" s="108">
        <v>0</v>
      </c>
      <c r="M138" s="108">
        <v>488</v>
      </c>
      <c r="N138" s="109"/>
      <c r="O138" s="111" t="s">
        <v>260</v>
      </c>
      <c r="P138" s="109" t="s">
        <v>261</v>
      </c>
      <c r="Q138" s="109" t="s">
        <v>261</v>
      </c>
      <c r="R138" s="108">
        <v>1</v>
      </c>
      <c r="S138" s="111" t="s">
        <v>85</v>
      </c>
      <c r="T138" s="108">
        <v>1080203</v>
      </c>
      <c r="U138" s="108">
        <v>2890</v>
      </c>
      <c r="V138" s="108">
        <v>4</v>
      </c>
      <c r="W138" s="108">
        <v>1</v>
      </c>
      <c r="X138" s="113">
        <v>2019</v>
      </c>
      <c r="Y138" s="113">
        <v>2</v>
      </c>
      <c r="Z138" s="113">
        <v>0</v>
      </c>
      <c r="AA138" s="114" t="s">
        <v>182</v>
      </c>
      <c r="AB138" s="108">
        <v>206</v>
      </c>
      <c r="AC138" s="109" t="s">
        <v>182</v>
      </c>
      <c r="AD138" s="196" t="s">
        <v>412</v>
      </c>
      <c r="AE138" s="196" t="s">
        <v>412</v>
      </c>
      <c r="AF138" s="197">
        <f>AE138-AD138</f>
        <v>0</v>
      </c>
      <c r="AG138" s="198">
        <f>IF(AI138="SI",0,J138)</f>
        <v>0</v>
      </c>
      <c r="AH138" s="199">
        <f>AG138*AF138</f>
        <v>0</v>
      </c>
      <c r="AI138" s="200"/>
    </row>
    <row r="139" spans="1:35" ht="15">
      <c r="A139" s="108">
        <v>2019</v>
      </c>
      <c r="B139" s="108">
        <v>55</v>
      </c>
      <c r="C139" s="109" t="s">
        <v>399</v>
      </c>
      <c r="D139" s="194" t="s">
        <v>413</v>
      </c>
      <c r="E139" s="109" t="s">
        <v>163</v>
      </c>
      <c r="F139" s="111" t="s">
        <v>411</v>
      </c>
      <c r="G139" s="112">
        <v>42.44</v>
      </c>
      <c r="H139" s="112">
        <v>0</v>
      </c>
      <c r="I139" s="143" t="s">
        <v>79</v>
      </c>
      <c r="J139" s="112">
        <f>IF(I139="SI",G139-H139,G139)</f>
        <v>42.44</v>
      </c>
      <c r="K139" s="195" t="s">
        <v>259</v>
      </c>
      <c r="L139" s="108">
        <v>2019</v>
      </c>
      <c r="M139" s="108">
        <v>488</v>
      </c>
      <c r="N139" s="109" t="s">
        <v>284</v>
      </c>
      <c r="O139" s="111" t="s">
        <v>260</v>
      </c>
      <c r="P139" s="109" t="s">
        <v>261</v>
      </c>
      <c r="Q139" s="109" t="s">
        <v>261</v>
      </c>
      <c r="R139" s="108">
        <v>1</v>
      </c>
      <c r="S139" s="111" t="s">
        <v>85</v>
      </c>
      <c r="T139" s="108">
        <v>1100503</v>
      </c>
      <c r="U139" s="108">
        <v>4210</v>
      </c>
      <c r="V139" s="108">
        <v>2</v>
      </c>
      <c r="W139" s="108">
        <v>1</v>
      </c>
      <c r="X139" s="113">
        <v>2019</v>
      </c>
      <c r="Y139" s="113">
        <v>43</v>
      </c>
      <c r="Z139" s="113">
        <v>0</v>
      </c>
      <c r="AA139" s="114" t="s">
        <v>182</v>
      </c>
      <c r="AB139" s="108">
        <v>211</v>
      </c>
      <c r="AC139" s="109" t="s">
        <v>182</v>
      </c>
      <c r="AD139" s="196" t="s">
        <v>412</v>
      </c>
      <c r="AE139" s="196" t="s">
        <v>412</v>
      </c>
      <c r="AF139" s="197">
        <f>AE139-AD139</f>
        <v>0</v>
      </c>
      <c r="AG139" s="198">
        <f>IF(AI139="SI",0,J139)</f>
        <v>42.44</v>
      </c>
      <c r="AH139" s="199">
        <f>AG139*AF139</f>
        <v>0</v>
      </c>
      <c r="AI139" s="200"/>
    </row>
    <row r="140" spans="1:35" ht="15">
      <c r="A140" s="108">
        <v>2019</v>
      </c>
      <c r="B140" s="108">
        <v>55</v>
      </c>
      <c r="C140" s="109" t="s">
        <v>399</v>
      </c>
      <c r="D140" s="194" t="s">
        <v>413</v>
      </c>
      <c r="E140" s="109" t="s">
        <v>163</v>
      </c>
      <c r="F140" s="111" t="s">
        <v>414</v>
      </c>
      <c r="G140" s="112">
        <v>9.34</v>
      </c>
      <c r="H140" s="112">
        <v>9.34</v>
      </c>
      <c r="I140" s="143" t="s">
        <v>79</v>
      </c>
      <c r="J140" s="112">
        <f>IF(I140="SI",G140-H140,G140)</f>
        <v>0</v>
      </c>
      <c r="K140" s="195" t="s">
        <v>259</v>
      </c>
      <c r="L140" s="108">
        <v>2019</v>
      </c>
      <c r="M140" s="108">
        <v>488</v>
      </c>
      <c r="N140" s="109" t="s">
        <v>284</v>
      </c>
      <c r="O140" s="111" t="s">
        <v>260</v>
      </c>
      <c r="P140" s="109" t="s">
        <v>261</v>
      </c>
      <c r="Q140" s="109" t="s">
        <v>261</v>
      </c>
      <c r="R140" s="108">
        <v>1</v>
      </c>
      <c r="S140" s="111" t="s">
        <v>85</v>
      </c>
      <c r="T140" s="108">
        <v>1100503</v>
      </c>
      <c r="U140" s="108">
        <v>4210</v>
      </c>
      <c r="V140" s="108">
        <v>2</v>
      </c>
      <c r="W140" s="108">
        <v>1</v>
      </c>
      <c r="X140" s="113">
        <v>2019</v>
      </c>
      <c r="Y140" s="113">
        <v>43</v>
      </c>
      <c r="Z140" s="113">
        <v>0</v>
      </c>
      <c r="AA140" s="114" t="s">
        <v>182</v>
      </c>
      <c r="AB140" s="108">
        <v>216</v>
      </c>
      <c r="AC140" s="109" t="s">
        <v>182</v>
      </c>
      <c r="AD140" s="196" t="s">
        <v>412</v>
      </c>
      <c r="AE140" s="196" t="s">
        <v>412</v>
      </c>
      <c r="AF140" s="197">
        <f>AE140-AD140</f>
        <v>0</v>
      </c>
      <c r="AG140" s="198">
        <f>IF(AI140="SI",0,J140)</f>
        <v>0</v>
      </c>
      <c r="AH140" s="199">
        <f>AG140*AF140</f>
        <v>0</v>
      </c>
      <c r="AI140" s="200"/>
    </row>
    <row r="141" spans="1:35" ht="15">
      <c r="A141" s="108">
        <v>2019</v>
      </c>
      <c r="B141" s="108">
        <v>55</v>
      </c>
      <c r="C141" s="109" t="s">
        <v>399</v>
      </c>
      <c r="D141" s="194" t="s">
        <v>413</v>
      </c>
      <c r="E141" s="109" t="s">
        <v>163</v>
      </c>
      <c r="F141" s="111" t="s">
        <v>411</v>
      </c>
      <c r="G141" s="112">
        <v>360.03</v>
      </c>
      <c r="H141" s="112">
        <v>0</v>
      </c>
      <c r="I141" s="143" t="s">
        <v>79</v>
      </c>
      <c r="J141" s="112">
        <f>IF(I141="SI",G141-H141,G141)</f>
        <v>360.03</v>
      </c>
      <c r="K141" s="195" t="s">
        <v>259</v>
      </c>
      <c r="L141" s="108">
        <v>2019</v>
      </c>
      <c r="M141" s="108">
        <v>488</v>
      </c>
      <c r="N141" s="109" t="s">
        <v>284</v>
      </c>
      <c r="O141" s="111" t="s">
        <v>260</v>
      </c>
      <c r="P141" s="109" t="s">
        <v>261</v>
      </c>
      <c r="Q141" s="109" t="s">
        <v>261</v>
      </c>
      <c r="R141" s="108">
        <v>2</v>
      </c>
      <c r="S141" s="111" t="s">
        <v>103</v>
      </c>
      <c r="T141" s="108">
        <v>1040103</v>
      </c>
      <c r="U141" s="108">
        <v>1460</v>
      </c>
      <c r="V141" s="108">
        <v>4</v>
      </c>
      <c r="W141" s="108">
        <v>2</v>
      </c>
      <c r="X141" s="113">
        <v>2019</v>
      </c>
      <c r="Y141" s="113">
        <v>41</v>
      </c>
      <c r="Z141" s="113">
        <v>0</v>
      </c>
      <c r="AA141" s="114" t="s">
        <v>182</v>
      </c>
      <c r="AB141" s="108">
        <v>209</v>
      </c>
      <c r="AC141" s="109" t="s">
        <v>182</v>
      </c>
      <c r="AD141" s="196" t="s">
        <v>412</v>
      </c>
      <c r="AE141" s="196" t="s">
        <v>412</v>
      </c>
      <c r="AF141" s="197">
        <f>AE141-AD141</f>
        <v>0</v>
      </c>
      <c r="AG141" s="198">
        <f>IF(AI141="SI",0,J141)</f>
        <v>360.03</v>
      </c>
      <c r="AH141" s="199">
        <f>AG141*AF141</f>
        <v>0</v>
      </c>
      <c r="AI141" s="200"/>
    </row>
    <row r="142" spans="1:35" ht="15">
      <c r="A142" s="108">
        <v>2019</v>
      </c>
      <c r="B142" s="108">
        <v>55</v>
      </c>
      <c r="C142" s="109" t="s">
        <v>399</v>
      </c>
      <c r="D142" s="194" t="s">
        <v>413</v>
      </c>
      <c r="E142" s="109" t="s">
        <v>163</v>
      </c>
      <c r="F142" s="111" t="s">
        <v>414</v>
      </c>
      <c r="G142" s="112">
        <v>36</v>
      </c>
      <c r="H142" s="112">
        <v>36</v>
      </c>
      <c r="I142" s="143" t="s">
        <v>79</v>
      </c>
      <c r="J142" s="112">
        <f>IF(I142="SI",G142-H142,G142)</f>
        <v>0</v>
      </c>
      <c r="K142" s="195" t="s">
        <v>259</v>
      </c>
      <c r="L142" s="108">
        <v>2019</v>
      </c>
      <c r="M142" s="108">
        <v>488</v>
      </c>
      <c r="N142" s="109" t="s">
        <v>284</v>
      </c>
      <c r="O142" s="111" t="s">
        <v>260</v>
      </c>
      <c r="P142" s="109" t="s">
        <v>261</v>
      </c>
      <c r="Q142" s="109" t="s">
        <v>261</v>
      </c>
      <c r="R142" s="108">
        <v>2</v>
      </c>
      <c r="S142" s="111" t="s">
        <v>103</v>
      </c>
      <c r="T142" s="108">
        <v>1040103</v>
      </c>
      <c r="U142" s="108">
        <v>1460</v>
      </c>
      <c r="V142" s="108">
        <v>4</v>
      </c>
      <c r="W142" s="108">
        <v>2</v>
      </c>
      <c r="X142" s="113">
        <v>2019</v>
      </c>
      <c r="Y142" s="113">
        <v>41</v>
      </c>
      <c r="Z142" s="113">
        <v>0</v>
      </c>
      <c r="AA142" s="114" t="s">
        <v>182</v>
      </c>
      <c r="AB142" s="108">
        <v>214</v>
      </c>
      <c r="AC142" s="109" t="s">
        <v>182</v>
      </c>
      <c r="AD142" s="196" t="s">
        <v>412</v>
      </c>
      <c r="AE142" s="196" t="s">
        <v>412</v>
      </c>
      <c r="AF142" s="197">
        <f>AE142-AD142</f>
        <v>0</v>
      </c>
      <c r="AG142" s="198">
        <f>IF(AI142="SI",0,J142)</f>
        <v>0</v>
      </c>
      <c r="AH142" s="199">
        <f>AG142*AF142</f>
        <v>0</v>
      </c>
      <c r="AI142" s="200"/>
    </row>
    <row r="143" spans="1:35" ht="15">
      <c r="A143" s="108">
        <v>2019</v>
      </c>
      <c r="B143" s="108">
        <v>55</v>
      </c>
      <c r="C143" s="109" t="s">
        <v>399</v>
      </c>
      <c r="D143" s="194" t="s">
        <v>413</v>
      </c>
      <c r="E143" s="109" t="s">
        <v>163</v>
      </c>
      <c r="F143" s="111" t="s">
        <v>411</v>
      </c>
      <c r="G143" s="112">
        <v>197.1</v>
      </c>
      <c r="H143" s="112">
        <v>0</v>
      </c>
      <c r="I143" s="143" t="s">
        <v>79</v>
      </c>
      <c r="J143" s="112">
        <f>IF(I143="SI",G143-H143,G143)</f>
        <v>197.1</v>
      </c>
      <c r="K143" s="195" t="s">
        <v>259</v>
      </c>
      <c r="L143" s="108">
        <v>2019</v>
      </c>
      <c r="M143" s="108">
        <v>488</v>
      </c>
      <c r="N143" s="109" t="s">
        <v>284</v>
      </c>
      <c r="O143" s="111" t="s">
        <v>260</v>
      </c>
      <c r="P143" s="109" t="s">
        <v>261</v>
      </c>
      <c r="Q143" s="109" t="s">
        <v>261</v>
      </c>
      <c r="R143" s="108">
        <v>2</v>
      </c>
      <c r="S143" s="111" t="s">
        <v>103</v>
      </c>
      <c r="T143" s="108">
        <v>1040203</v>
      </c>
      <c r="U143" s="108">
        <v>1570</v>
      </c>
      <c r="V143" s="108">
        <v>4</v>
      </c>
      <c r="W143" s="108">
        <v>2</v>
      </c>
      <c r="X143" s="113">
        <v>2019</v>
      </c>
      <c r="Y143" s="113">
        <v>42</v>
      </c>
      <c r="Z143" s="113">
        <v>0</v>
      </c>
      <c r="AA143" s="114" t="s">
        <v>182</v>
      </c>
      <c r="AB143" s="108">
        <v>210</v>
      </c>
      <c r="AC143" s="109" t="s">
        <v>182</v>
      </c>
      <c r="AD143" s="196" t="s">
        <v>412</v>
      </c>
      <c r="AE143" s="196" t="s">
        <v>412</v>
      </c>
      <c r="AF143" s="197">
        <f>AE143-AD143</f>
        <v>0</v>
      </c>
      <c r="AG143" s="198">
        <f>IF(AI143="SI",0,J143)</f>
        <v>197.1</v>
      </c>
      <c r="AH143" s="199">
        <f>AG143*AF143</f>
        <v>0</v>
      </c>
      <c r="AI143" s="200"/>
    </row>
    <row r="144" spans="1:35" ht="15">
      <c r="A144" s="108">
        <v>2019</v>
      </c>
      <c r="B144" s="108">
        <v>55</v>
      </c>
      <c r="C144" s="109" t="s">
        <v>399</v>
      </c>
      <c r="D144" s="194" t="s">
        <v>413</v>
      </c>
      <c r="E144" s="109" t="s">
        <v>163</v>
      </c>
      <c r="F144" s="111" t="s">
        <v>414</v>
      </c>
      <c r="G144" s="112">
        <v>19.71</v>
      </c>
      <c r="H144" s="112">
        <v>19.71</v>
      </c>
      <c r="I144" s="143" t="s">
        <v>79</v>
      </c>
      <c r="J144" s="112">
        <f>IF(I144="SI",G144-H144,G144)</f>
        <v>0</v>
      </c>
      <c r="K144" s="195" t="s">
        <v>259</v>
      </c>
      <c r="L144" s="108">
        <v>2019</v>
      </c>
      <c r="M144" s="108">
        <v>488</v>
      </c>
      <c r="N144" s="109" t="s">
        <v>284</v>
      </c>
      <c r="O144" s="111" t="s">
        <v>260</v>
      </c>
      <c r="P144" s="109" t="s">
        <v>261</v>
      </c>
      <c r="Q144" s="109" t="s">
        <v>261</v>
      </c>
      <c r="R144" s="108">
        <v>2</v>
      </c>
      <c r="S144" s="111" t="s">
        <v>103</v>
      </c>
      <c r="T144" s="108">
        <v>1040203</v>
      </c>
      <c r="U144" s="108">
        <v>1570</v>
      </c>
      <c r="V144" s="108">
        <v>4</v>
      </c>
      <c r="W144" s="108">
        <v>2</v>
      </c>
      <c r="X144" s="113">
        <v>2019</v>
      </c>
      <c r="Y144" s="113">
        <v>42</v>
      </c>
      <c r="Z144" s="113">
        <v>0</v>
      </c>
      <c r="AA144" s="114" t="s">
        <v>182</v>
      </c>
      <c r="AB144" s="108">
        <v>215</v>
      </c>
      <c r="AC144" s="109" t="s">
        <v>182</v>
      </c>
      <c r="AD144" s="196" t="s">
        <v>412</v>
      </c>
      <c r="AE144" s="196" t="s">
        <v>412</v>
      </c>
      <c r="AF144" s="197">
        <f>AE144-AD144</f>
        <v>0</v>
      </c>
      <c r="AG144" s="198">
        <f>IF(AI144="SI",0,J144)</f>
        <v>0</v>
      </c>
      <c r="AH144" s="199">
        <f>AG144*AF144</f>
        <v>0</v>
      </c>
      <c r="AI144" s="200"/>
    </row>
    <row r="145" spans="1:35" ht="15">
      <c r="A145" s="108">
        <v>2019</v>
      </c>
      <c r="B145" s="108">
        <v>55</v>
      </c>
      <c r="C145" s="109" t="s">
        <v>399</v>
      </c>
      <c r="D145" s="194" t="s">
        <v>413</v>
      </c>
      <c r="E145" s="109" t="s">
        <v>163</v>
      </c>
      <c r="F145" s="111" t="s">
        <v>411</v>
      </c>
      <c r="G145" s="112">
        <v>383.86</v>
      </c>
      <c r="H145" s="112">
        <v>0</v>
      </c>
      <c r="I145" s="143" t="s">
        <v>79</v>
      </c>
      <c r="J145" s="112">
        <f>IF(I145="SI",G145-H145,G145)</f>
        <v>383.86</v>
      </c>
      <c r="K145" s="195" t="s">
        <v>259</v>
      </c>
      <c r="L145" s="108">
        <v>2019</v>
      </c>
      <c r="M145" s="108">
        <v>488</v>
      </c>
      <c r="N145" s="109" t="s">
        <v>284</v>
      </c>
      <c r="O145" s="111" t="s">
        <v>260</v>
      </c>
      <c r="P145" s="109" t="s">
        <v>261</v>
      </c>
      <c r="Q145" s="109" t="s">
        <v>261</v>
      </c>
      <c r="R145" s="108">
        <v>3</v>
      </c>
      <c r="S145" s="111" t="s">
        <v>162</v>
      </c>
      <c r="T145" s="108">
        <v>1010503</v>
      </c>
      <c r="U145" s="108">
        <v>470</v>
      </c>
      <c r="V145" s="108">
        <v>2</v>
      </c>
      <c r="W145" s="108">
        <v>1</v>
      </c>
      <c r="X145" s="113">
        <v>2019</v>
      </c>
      <c r="Y145" s="113">
        <v>40</v>
      </c>
      <c r="Z145" s="113">
        <v>0</v>
      </c>
      <c r="AA145" s="114" t="s">
        <v>182</v>
      </c>
      <c r="AB145" s="108">
        <v>207</v>
      </c>
      <c r="AC145" s="109" t="s">
        <v>182</v>
      </c>
      <c r="AD145" s="196" t="s">
        <v>412</v>
      </c>
      <c r="AE145" s="196" t="s">
        <v>412</v>
      </c>
      <c r="AF145" s="197">
        <f>AE145-AD145</f>
        <v>0</v>
      </c>
      <c r="AG145" s="198">
        <f>IF(AI145="SI",0,J145)</f>
        <v>383.86</v>
      </c>
      <c r="AH145" s="199">
        <f>AG145*AF145</f>
        <v>0</v>
      </c>
      <c r="AI145" s="200"/>
    </row>
    <row r="146" spans="1:35" ht="15">
      <c r="A146" s="108">
        <v>2019</v>
      </c>
      <c r="B146" s="108">
        <v>55</v>
      </c>
      <c r="C146" s="109" t="s">
        <v>399</v>
      </c>
      <c r="D146" s="194" t="s">
        <v>413</v>
      </c>
      <c r="E146" s="109" t="s">
        <v>163</v>
      </c>
      <c r="F146" s="111" t="s">
        <v>414</v>
      </c>
      <c r="G146" s="112">
        <v>84.45</v>
      </c>
      <c r="H146" s="112">
        <v>84.45</v>
      </c>
      <c r="I146" s="143" t="s">
        <v>79</v>
      </c>
      <c r="J146" s="112">
        <f>IF(I146="SI",G146-H146,G146)</f>
        <v>0</v>
      </c>
      <c r="K146" s="195" t="s">
        <v>259</v>
      </c>
      <c r="L146" s="108">
        <v>2019</v>
      </c>
      <c r="M146" s="108">
        <v>488</v>
      </c>
      <c r="N146" s="109" t="s">
        <v>284</v>
      </c>
      <c r="O146" s="111" t="s">
        <v>260</v>
      </c>
      <c r="P146" s="109" t="s">
        <v>261</v>
      </c>
      <c r="Q146" s="109" t="s">
        <v>261</v>
      </c>
      <c r="R146" s="108">
        <v>3</v>
      </c>
      <c r="S146" s="111" t="s">
        <v>162</v>
      </c>
      <c r="T146" s="108">
        <v>1010503</v>
      </c>
      <c r="U146" s="108">
        <v>470</v>
      </c>
      <c r="V146" s="108">
        <v>2</v>
      </c>
      <c r="W146" s="108">
        <v>1</v>
      </c>
      <c r="X146" s="113">
        <v>2019</v>
      </c>
      <c r="Y146" s="113">
        <v>40</v>
      </c>
      <c r="Z146" s="113">
        <v>0</v>
      </c>
      <c r="AA146" s="114" t="s">
        <v>182</v>
      </c>
      <c r="AB146" s="108">
        <v>212</v>
      </c>
      <c r="AC146" s="109" t="s">
        <v>182</v>
      </c>
      <c r="AD146" s="196" t="s">
        <v>412</v>
      </c>
      <c r="AE146" s="196" t="s">
        <v>412</v>
      </c>
      <c r="AF146" s="197">
        <f>AE146-AD146</f>
        <v>0</v>
      </c>
      <c r="AG146" s="198">
        <f>IF(AI146="SI",0,J146)</f>
        <v>0</v>
      </c>
      <c r="AH146" s="199">
        <f>AG146*AF146</f>
        <v>0</v>
      </c>
      <c r="AI146" s="200"/>
    </row>
    <row r="147" spans="1:35" ht="15">
      <c r="A147" s="108">
        <v>2019</v>
      </c>
      <c r="B147" s="108">
        <v>55</v>
      </c>
      <c r="C147" s="109" t="s">
        <v>399</v>
      </c>
      <c r="D147" s="194" t="s">
        <v>413</v>
      </c>
      <c r="E147" s="109" t="s">
        <v>163</v>
      </c>
      <c r="F147" s="111" t="s">
        <v>411</v>
      </c>
      <c r="G147" s="112">
        <v>55.56</v>
      </c>
      <c r="H147" s="112">
        <v>0</v>
      </c>
      <c r="I147" s="143" t="s">
        <v>79</v>
      </c>
      <c r="J147" s="112">
        <f>IF(I147="SI",G147-H147,G147)</f>
        <v>55.56</v>
      </c>
      <c r="K147" s="195" t="s">
        <v>259</v>
      </c>
      <c r="L147" s="108">
        <v>2019</v>
      </c>
      <c r="M147" s="108">
        <v>488</v>
      </c>
      <c r="N147" s="109" t="s">
        <v>284</v>
      </c>
      <c r="O147" s="111" t="s">
        <v>260</v>
      </c>
      <c r="P147" s="109" t="s">
        <v>261</v>
      </c>
      <c r="Q147" s="109" t="s">
        <v>261</v>
      </c>
      <c r="R147" s="108">
        <v>1</v>
      </c>
      <c r="S147" s="111" t="s">
        <v>85</v>
      </c>
      <c r="T147" s="108">
        <v>1010503</v>
      </c>
      <c r="U147" s="108">
        <v>470</v>
      </c>
      <c r="V147" s="108">
        <v>6</v>
      </c>
      <c r="W147" s="108">
        <v>1</v>
      </c>
      <c r="X147" s="113">
        <v>2019</v>
      </c>
      <c r="Y147" s="113">
        <v>52</v>
      </c>
      <c r="Z147" s="113">
        <v>0</v>
      </c>
      <c r="AA147" s="114" t="s">
        <v>182</v>
      </c>
      <c r="AB147" s="108">
        <v>208</v>
      </c>
      <c r="AC147" s="109" t="s">
        <v>182</v>
      </c>
      <c r="AD147" s="196" t="s">
        <v>412</v>
      </c>
      <c r="AE147" s="196" t="s">
        <v>412</v>
      </c>
      <c r="AF147" s="197">
        <f>AE147-AD147</f>
        <v>0</v>
      </c>
      <c r="AG147" s="198">
        <f>IF(AI147="SI",0,J147)</f>
        <v>55.56</v>
      </c>
      <c r="AH147" s="199">
        <f>AG147*AF147</f>
        <v>0</v>
      </c>
      <c r="AI147" s="200"/>
    </row>
    <row r="148" spans="1:35" ht="15">
      <c r="A148" s="108">
        <v>2019</v>
      </c>
      <c r="B148" s="108">
        <v>55</v>
      </c>
      <c r="C148" s="109" t="s">
        <v>399</v>
      </c>
      <c r="D148" s="194" t="s">
        <v>413</v>
      </c>
      <c r="E148" s="109" t="s">
        <v>163</v>
      </c>
      <c r="F148" s="111" t="s">
        <v>414</v>
      </c>
      <c r="G148" s="112">
        <v>12.22</v>
      </c>
      <c r="H148" s="112">
        <v>12.22</v>
      </c>
      <c r="I148" s="143" t="s">
        <v>79</v>
      </c>
      <c r="J148" s="112">
        <f>IF(I148="SI",G148-H148,G148)</f>
        <v>0</v>
      </c>
      <c r="K148" s="195" t="s">
        <v>259</v>
      </c>
      <c r="L148" s="108">
        <v>2019</v>
      </c>
      <c r="M148" s="108">
        <v>488</v>
      </c>
      <c r="N148" s="109" t="s">
        <v>284</v>
      </c>
      <c r="O148" s="111" t="s">
        <v>260</v>
      </c>
      <c r="P148" s="109" t="s">
        <v>261</v>
      </c>
      <c r="Q148" s="109" t="s">
        <v>261</v>
      </c>
      <c r="R148" s="108">
        <v>1</v>
      </c>
      <c r="S148" s="111" t="s">
        <v>85</v>
      </c>
      <c r="T148" s="108">
        <v>1010503</v>
      </c>
      <c r="U148" s="108">
        <v>470</v>
      </c>
      <c r="V148" s="108">
        <v>6</v>
      </c>
      <c r="W148" s="108">
        <v>1</v>
      </c>
      <c r="X148" s="113">
        <v>2019</v>
      </c>
      <c r="Y148" s="113">
        <v>52</v>
      </c>
      <c r="Z148" s="113">
        <v>0</v>
      </c>
      <c r="AA148" s="114" t="s">
        <v>182</v>
      </c>
      <c r="AB148" s="108">
        <v>213</v>
      </c>
      <c r="AC148" s="109" t="s">
        <v>182</v>
      </c>
      <c r="AD148" s="196" t="s">
        <v>412</v>
      </c>
      <c r="AE148" s="196" t="s">
        <v>412</v>
      </c>
      <c r="AF148" s="197">
        <f>AE148-AD148</f>
        <v>0</v>
      </c>
      <c r="AG148" s="198">
        <f>IF(AI148="SI",0,J148)</f>
        <v>0</v>
      </c>
      <c r="AH148" s="199">
        <f>AG148*AF148</f>
        <v>0</v>
      </c>
      <c r="AI148" s="200"/>
    </row>
    <row r="149" spans="1:35" ht="15">
      <c r="A149" s="108">
        <v>2019</v>
      </c>
      <c r="B149" s="108">
        <v>56</v>
      </c>
      <c r="C149" s="109" t="s">
        <v>415</v>
      </c>
      <c r="D149" s="194" t="s">
        <v>416</v>
      </c>
      <c r="E149" s="109" t="s">
        <v>284</v>
      </c>
      <c r="F149" s="111" t="s">
        <v>417</v>
      </c>
      <c r="G149" s="112">
        <v>3904</v>
      </c>
      <c r="H149" s="112">
        <v>704</v>
      </c>
      <c r="I149" s="143" t="s">
        <v>79</v>
      </c>
      <c r="J149" s="112">
        <f>IF(I149="SI",G149-H149,G149)</f>
        <v>3200</v>
      </c>
      <c r="K149" s="195" t="s">
        <v>418</v>
      </c>
      <c r="L149" s="108">
        <v>2019</v>
      </c>
      <c r="M149" s="108">
        <v>573</v>
      </c>
      <c r="N149" s="109" t="s">
        <v>419</v>
      </c>
      <c r="O149" s="111" t="s">
        <v>313</v>
      </c>
      <c r="P149" s="109" t="s">
        <v>314</v>
      </c>
      <c r="Q149" s="109" t="s">
        <v>84</v>
      </c>
      <c r="R149" s="108">
        <v>3</v>
      </c>
      <c r="S149" s="111" t="s">
        <v>162</v>
      </c>
      <c r="T149" s="108">
        <v>1010503</v>
      </c>
      <c r="U149" s="108">
        <v>470</v>
      </c>
      <c r="V149" s="108">
        <v>2</v>
      </c>
      <c r="W149" s="108">
        <v>3</v>
      </c>
      <c r="X149" s="113">
        <v>2018</v>
      </c>
      <c r="Y149" s="113">
        <v>302</v>
      </c>
      <c r="Z149" s="113">
        <v>0</v>
      </c>
      <c r="AA149" s="114" t="s">
        <v>146</v>
      </c>
      <c r="AB149" s="108">
        <v>311</v>
      </c>
      <c r="AC149" s="109" t="s">
        <v>146</v>
      </c>
      <c r="AD149" s="196" t="s">
        <v>492</v>
      </c>
      <c r="AE149" s="196" t="s">
        <v>146</v>
      </c>
      <c r="AF149" s="197">
        <f>AE149-AD149</f>
        <v>42</v>
      </c>
      <c r="AG149" s="198">
        <f>IF(AI149="SI",0,J149)</f>
        <v>3200</v>
      </c>
      <c r="AH149" s="199">
        <f>AG149*AF149</f>
        <v>134400</v>
      </c>
      <c r="AI149" s="200"/>
    </row>
    <row r="150" spans="1:35" ht="15">
      <c r="A150" s="108">
        <v>2019</v>
      </c>
      <c r="B150" s="108">
        <v>57</v>
      </c>
      <c r="C150" s="109" t="s">
        <v>415</v>
      </c>
      <c r="D150" s="194" t="s">
        <v>420</v>
      </c>
      <c r="E150" s="109" t="s">
        <v>166</v>
      </c>
      <c r="F150" s="111" t="s">
        <v>421</v>
      </c>
      <c r="G150" s="112">
        <v>198</v>
      </c>
      <c r="H150" s="112">
        <v>0</v>
      </c>
      <c r="I150" s="143" t="s">
        <v>157</v>
      </c>
      <c r="J150" s="112">
        <f>IF(I150="SI",G150-H150,G150)</f>
        <v>198</v>
      </c>
      <c r="K150" s="195" t="s">
        <v>422</v>
      </c>
      <c r="L150" s="108">
        <v>2019</v>
      </c>
      <c r="M150" s="108">
        <v>569</v>
      </c>
      <c r="N150" s="109" t="s">
        <v>419</v>
      </c>
      <c r="O150" s="111" t="s">
        <v>423</v>
      </c>
      <c r="P150" s="109" t="s">
        <v>424</v>
      </c>
      <c r="Q150" s="109" t="s">
        <v>424</v>
      </c>
      <c r="R150" s="108">
        <v>1</v>
      </c>
      <c r="S150" s="111" t="s">
        <v>85</v>
      </c>
      <c r="T150" s="108">
        <v>1010303</v>
      </c>
      <c r="U150" s="108">
        <v>250</v>
      </c>
      <c r="V150" s="108">
        <v>8</v>
      </c>
      <c r="W150" s="108">
        <v>1</v>
      </c>
      <c r="X150" s="113">
        <v>2019</v>
      </c>
      <c r="Y150" s="113">
        <v>21</v>
      </c>
      <c r="Z150" s="113">
        <v>0</v>
      </c>
      <c r="AA150" s="114" t="s">
        <v>94</v>
      </c>
      <c r="AB150" s="108">
        <v>115</v>
      </c>
      <c r="AC150" s="109" t="s">
        <v>94</v>
      </c>
      <c r="AD150" s="196" t="s">
        <v>425</v>
      </c>
      <c r="AE150" s="196" t="s">
        <v>94</v>
      </c>
      <c r="AF150" s="197">
        <f>AE150-AD150</f>
        <v>-37</v>
      </c>
      <c r="AG150" s="198">
        <f>IF(AI150="SI",0,J150)</f>
        <v>198</v>
      </c>
      <c r="AH150" s="199">
        <f>AG150*AF150</f>
        <v>-7326</v>
      </c>
      <c r="AI150" s="200"/>
    </row>
    <row r="151" spans="1:35" ht="15">
      <c r="A151" s="108">
        <v>2019</v>
      </c>
      <c r="B151" s="108">
        <v>58</v>
      </c>
      <c r="C151" s="109" t="s">
        <v>415</v>
      </c>
      <c r="D151" s="194" t="s">
        <v>426</v>
      </c>
      <c r="E151" s="109" t="s">
        <v>419</v>
      </c>
      <c r="F151" s="111" t="s">
        <v>427</v>
      </c>
      <c r="G151" s="112">
        <v>4.5</v>
      </c>
      <c r="H151" s="112">
        <v>0.81</v>
      </c>
      <c r="I151" s="143" t="s">
        <v>79</v>
      </c>
      <c r="J151" s="112">
        <f>IF(I151="SI",G151-H151,G151)</f>
        <v>3.69</v>
      </c>
      <c r="K151" s="195" t="s">
        <v>428</v>
      </c>
      <c r="L151" s="108">
        <v>2019</v>
      </c>
      <c r="M151" s="108">
        <v>591</v>
      </c>
      <c r="N151" s="109" t="s">
        <v>415</v>
      </c>
      <c r="O151" s="111" t="s">
        <v>308</v>
      </c>
      <c r="P151" s="109" t="s">
        <v>309</v>
      </c>
      <c r="Q151" s="109" t="s">
        <v>309</v>
      </c>
      <c r="R151" s="108">
        <v>2</v>
      </c>
      <c r="S151" s="111" t="s">
        <v>103</v>
      </c>
      <c r="T151" s="108">
        <v>1040103</v>
      </c>
      <c r="U151" s="108">
        <v>1460</v>
      </c>
      <c r="V151" s="108">
        <v>4</v>
      </c>
      <c r="W151" s="108">
        <v>3</v>
      </c>
      <c r="X151" s="113">
        <v>2019</v>
      </c>
      <c r="Y151" s="113">
        <v>58</v>
      </c>
      <c r="Z151" s="113">
        <v>0</v>
      </c>
      <c r="AA151" s="114" t="s">
        <v>94</v>
      </c>
      <c r="AB151" s="108">
        <v>139</v>
      </c>
      <c r="AC151" s="109" t="s">
        <v>94</v>
      </c>
      <c r="AD151" s="196" t="s">
        <v>190</v>
      </c>
      <c r="AE151" s="196" t="s">
        <v>94</v>
      </c>
      <c r="AF151" s="197">
        <f>AE151-AD151</f>
        <v>-17</v>
      </c>
      <c r="AG151" s="198">
        <f>IF(AI151="SI",0,J151)</f>
        <v>3.69</v>
      </c>
      <c r="AH151" s="199">
        <f>AG151*AF151</f>
        <v>-62.73</v>
      </c>
      <c r="AI151" s="200"/>
    </row>
    <row r="152" spans="1:35" ht="15">
      <c r="A152" s="108">
        <v>2019</v>
      </c>
      <c r="B152" s="108">
        <v>58</v>
      </c>
      <c r="C152" s="109" t="s">
        <v>415</v>
      </c>
      <c r="D152" s="194" t="s">
        <v>426</v>
      </c>
      <c r="E152" s="109" t="s">
        <v>419</v>
      </c>
      <c r="F152" s="111" t="s">
        <v>427</v>
      </c>
      <c r="G152" s="112">
        <v>5.29</v>
      </c>
      <c r="H152" s="112">
        <v>0.95</v>
      </c>
      <c r="I152" s="143" t="s">
        <v>79</v>
      </c>
      <c r="J152" s="112">
        <f>IF(I152="SI",G152-H152,G152)</f>
        <v>4.34</v>
      </c>
      <c r="K152" s="195" t="s">
        <v>428</v>
      </c>
      <c r="L152" s="108">
        <v>2019</v>
      </c>
      <c r="M152" s="108">
        <v>591</v>
      </c>
      <c r="N152" s="109" t="s">
        <v>415</v>
      </c>
      <c r="O152" s="111" t="s">
        <v>308</v>
      </c>
      <c r="P152" s="109" t="s">
        <v>309</v>
      </c>
      <c r="Q152" s="109" t="s">
        <v>309</v>
      </c>
      <c r="R152" s="108">
        <v>2</v>
      </c>
      <c r="S152" s="111" t="s">
        <v>103</v>
      </c>
      <c r="T152" s="108">
        <v>1040203</v>
      </c>
      <c r="U152" s="108">
        <v>1570</v>
      </c>
      <c r="V152" s="108">
        <v>4</v>
      </c>
      <c r="W152" s="108">
        <v>3</v>
      </c>
      <c r="X152" s="113">
        <v>2019</v>
      </c>
      <c r="Y152" s="113">
        <v>59</v>
      </c>
      <c r="Z152" s="113">
        <v>0</v>
      </c>
      <c r="AA152" s="114" t="s">
        <v>94</v>
      </c>
      <c r="AB152" s="108">
        <v>140</v>
      </c>
      <c r="AC152" s="109" t="s">
        <v>94</v>
      </c>
      <c r="AD152" s="196" t="s">
        <v>190</v>
      </c>
      <c r="AE152" s="196" t="s">
        <v>94</v>
      </c>
      <c r="AF152" s="197">
        <f>AE152-AD152</f>
        <v>-17</v>
      </c>
      <c r="AG152" s="198">
        <f>IF(AI152="SI",0,J152)</f>
        <v>4.34</v>
      </c>
      <c r="AH152" s="199">
        <f>AG152*AF152</f>
        <v>-73.78</v>
      </c>
      <c r="AI152" s="200"/>
    </row>
    <row r="153" spans="1:35" ht="15">
      <c r="A153" s="108">
        <v>2019</v>
      </c>
      <c r="B153" s="108">
        <v>58</v>
      </c>
      <c r="C153" s="109" t="s">
        <v>415</v>
      </c>
      <c r="D153" s="194" t="s">
        <v>426</v>
      </c>
      <c r="E153" s="109" t="s">
        <v>419</v>
      </c>
      <c r="F153" s="111" t="s">
        <v>427</v>
      </c>
      <c r="G153" s="112">
        <v>29.16</v>
      </c>
      <c r="H153" s="112">
        <v>5.26</v>
      </c>
      <c r="I153" s="143" t="s">
        <v>79</v>
      </c>
      <c r="J153" s="112">
        <f>IF(I153="SI",G153-H153,G153)</f>
        <v>23.9</v>
      </c>
      <c r="K153" s="195" t="s">
        <v>428</v>
      </c>
      <c r="L153" s="108">
        <v>2019</v>
      </c>
      <c r="M153" s="108">
        <v>591</v>
      </c>
      <c r="N153" s="109" t="s">
        <v>415</v>
      </c>
      <c r="O153" s="111" t="s">
        <v>308</v>
      </c>
      <c r="P153" s="109" t="s">
        <v>309</v>
      </c>
      <c r="Q153" s="109" t="s">
        <v>309</v>
      </c>
      <c r="R153" s="108">
        <v>1</v>
      </c>
      <c r="S153" s="111" t="s">
        <v>85</v>
      </c>
      <c r="T153" s="108">
        <v>1010303</v>
      </c>
      <c r="U153" s="108">
        <v>250</v>
      </c>
      <c r="V153" s="108">
        <v>2</v>
      </c>
      <c r="W153" s="108">
        <v>1</v>
      </c>
      <c r="X153" s="113">
        <v>2019</v>
      </c>
      <c r="Y153" s="113">
        <v>57</v>
      </c>
      <c r="Z153" s="113">
        <v>0</v>
      </c>
      <c r="AA153" s="114" t="s">
        <v>94</v>
      </c>
      <c r="AB153" s="108">
        <v>138</v>
      </c>
      <c r="AC153" s="109" t="s">
        <v>94</v>
      </c>
      <c r="AD153" s="196" t="s">
        <v>190</v>
      </c>
      <c r="AE153" s="196" t="s">
        <v>94</v>
      </c>
      <c r="AF153" s="197">
        <f>AE153-AD153</f>
        <v>-17</v>
      </c>
      <c r="AG153" s="198">
        <f>IF(AI153="SI",0,J153)</f>
        <v>23.9</v>
      </c>
      <c r="AH153" s="199">
        <f>AG153*AF153</f>
        <v>-406.29999999999995</v>
      </c>
      <c r="AI153" s="200"/>
    </row>
    <row r="154" spans="1:35" ht="15">
      <c r="A154" s="108">
        <v>2019</v>
      </c>
      <c r="B154" s="108">
        <v>59</v>
      </c>
      <c r="C154" s="109" t="s">
        <v>94</v>
      </c>
      <c r="D154" s="194" t="s">
        <v>429</v>
      </c>
      <c r="E154" s="109" t="s">
        <v>166</v>
      </c>
      <c r="F154" s="111" t="s">
        <v>430</v>
      </c>
      <c r="G154" s="112">
        <v>436.03</v>
      </c>
      <c r="H154" s="112">
        <v>78.63</v>
      </c>
      <c r="I154" s="143" t="s">
        <v>79</v>
      </c>
      <c r="J154" s="112">
        <f>IF(I154="SI",G154-H154,G154)</f>
        <v>357.4</v>
      </c>
      <c r="K154" s="195" t="s">
        <v>84</v>
      </c>
      <c r="L154" s="108">
        <v>2019</v>
      </c>
      <c r="M154" s="108">
        <v>617</v>
      </c>
      <c r="N154" s="109" t="s">
        <v>94</v>
      </c>
      <c r="O154" s="111" t="s">
        <v>151</v>
      </c>
      <c r="P154" s="109" t="s">
        <v>152</v>
      </c>
      <c r="Q154" s="109" t="s">
        <v>153</v>
      </c>
      <c r="R154" s="108">
        <v>1</v>
      </c>
      <c r="S154" s="111" t="s">
        <v>85</v>
      </c>
      <c r="T154" s="108">
        <v>1080203</v>
      </c>
      <c r="U154" s="108">
        <v>2890</v>
      </c>
      <c r="V154" s="108">
        <v>2</v>
      </c>
      <c r="W154" s="108">
        <v>1</v>
      </c>
      <c r="X154" s="113">
        <v>2019</v>
      </c>
      <c r="Y154" s="113">
        <v>60</v>
      </c>
      <c r="Z154" s="113">
        <v>0</v>
      </c>
      <c r="AA154" s="114" t="s">
        <v>182</v>
      </c>
      <c r="AB154" s="108">
        <v>187</v>
      </c>
      <c r="AC154" s="109" t="s">
        <v>182</v>
      </c>
      <c r="AD154" s="196" t="s">
        <v>431</v>
      </c>
      <c r="AE154" s="196" t="s">
        <v>182</v>
      </c>
      <c r="AF154" s="197">
        <f>AE154-AD154</f>
        <v>-42</v>
      </c>
      <c r="AG154" s="198">
        <f>IF(AI154="SI",0,J154)</f>
        <v>357.4</v>
      </c>
      <c r="AH154" s="199">
        <f>AG154*AF154</f>
        <v>-15010.8</v>
      </c>
      <c r="AI154" s="200"/>
    </row>
    <row r="155" spans="1:35" ht="15">
      <c r="A155" s="108">
        <v>2019</v>
      </c>
      <c r="B155" s="108">
        <v>60</v>
      </c>
      <c r="C155" s="109" t="s">
        <v>94</v>
      </c>
      <c r="D155" s="194" t="s">
        <v>432</v>
      </c>
      <c r="E155" s="109" t="s">
        <v>166</v>
      </c>
      <c r="F155" s="111" t="s">
        <v>433</v>
      </c>
      <c r="G155" s="112">
        <v>244</v>
      </c>
      <c r="H155" s="112">
        <v>44</v>
      </c>
      <c r="I155" s="143" t="s">
        <v>79</v>
      </c>
      <c r="J155" s="112">
        <f>IF(I155="SI",G155-H155,G155)</f>
        <v>200</v>
      </c>
      <c r="K155" s="195" t="s">
        <v>434</v>
      </c>
      <c r="L155" s="108">
        <v>2019</v>
      </c>
      <c r="M155" s="108">
        <v>616</v>
      </c>
      <c r="N155" s="109" t="s">
        <v>94</v>
      </c>
      <c r="O155" s="111" t="s">
        <v>435</v>
      </c>
      <c r="P155" s="109" t="s">
        <v>436</v>
      </c>
      <c r="Q155" s="109" t="s">
        <v>84</v>
      </c>
      <c r="R155" s="108">
        <v>2</v>
      </c>
      <c r="S155" s="111" t="s">
        <v>103</v>
      </c>
      <c r="T155" s="108">
        <v>1040203</v>
      </c>
      <c r="U155" s="108">
        <v>1570</v>
      </c>
      <c r="V155" s="108">
        <v>4</v>
      </c>
      <c r="W155" s="108">
        <v>6</v>
      </c>
      <c r="X155" s="113">
        <v>2018</v>
      </c>
      <c r="Y155" s="113">
        <v>241</v>
      </c>
      <c r="Z155" s="113">
        <v>0</v>
      </c>
      <c r="AA155" s="114" t="s">
        <v>94</v>
      </c>
      <c r="AB155" s="108">
        <v>137</v>
      </c>
      <c r="AC155" s="109" t="s">
        <v>94</v>
      </c>
      <c r="AD155" s="196" t="s">
        <v>190</v>
      </c>
      <c r="AE155" s="196" t="s">
        <v>94</v>
      </c>
      <c r="AF155" s="197">
        <f>AE155-AD155</f>
        <v>-17</v>
      </c>
      <c r="AG155" s="198">
        <f>IF(AI155="SI",0,J155)</f>
        <v>200</v>
      </c>
      <c r="AH155" s="199">
        <f>AG155*AF155</f>
        <v>-3400</v>
      </c>
      <c r="AI155" s="200"/>
    </row>
    <row r="156" spans="1:35" ht="15">
      <c r="A156" s="108">
        <v>2019</v>
      </c>
      <c r="B156" s="108">
        <v>60</v>
      </c>
      <c r="C156" s="109" t="s">
        <v>94</v>
      </c>
      <c r="D156" s="194" t="s">
        <v>432</v>
      </c>
      <c r="E156" s="109" t="s">
        <v>166</v>
      </c>
      <c r="F156" s="111" t="s">
        <v>433</v>
      </c>
      <c r="G156" s="112">
        <v>244</v>
      </c>
      <c r="H156" s="112">
        <v>44</v>
      </c>
      <c r="I156" s="143" t="s">
        <v>79</v>
      </c>
      <c r="J156" s="112">
        <f>IF(I156="SI",G156-H156,G156)</f>
        <v>200</v>
      </c>
      <c r="K156" s="195" t="s">
        <v>434</v>
      </c>
      <c r="L156" s="108">
        <v>2019</v>
      </c>
      <c r="M156" s="108">
        <v>616</v>
      </c>
      <c r="N156" s="109" t="s">
        <v>94</v>
      </c>
      <c r="O156" s="111" t="s">
        <v>435</v>
      </c>
      <c r="P156" s="109" t="s">
        <v>436</v>
      </c>
      <c r="Q156" s="109" t="s">
        <v>84</v>
      </c>
      <c r="R156" s="108">
        <v>3</v>
      </c>
      <c r="S156" s="111" t="s">
        <v>162</v>
      </c>
      <c r="T156" s="108">
        <v>1010503</v>
      </c>
      <c r="U156" s="108">
        <v>470</v>
      </c>
      <c r="V156" s="108">
        <v>2</v>
      </c>
      <c r="W156" s="108">
        <v>3</v>
      </c>
      <c r="X156" s="113">
        <v>2018</v>
      </c>
      <c r="Y156" s="113">
        <v>240</v>
      </c>
      <c r="Z156" s="113">
        <v>0</v>
      </c>
      <c r="AA156" s="114" t="s">
        <v>94</v>
      </c>
      <c r="AB156" s="108">
        <v>136</v>
      </c>
      <c r="AC156" s="109" t="s">
        <v>94</v>
      </c>
      <c r="AD156" s="196" t="s">
        <v>190</v>
      </c>
      <c r="AE156" s="196" t="s">
        <v>94</v>
      </c>
      <c r="AF156" s="197">
        <f>AE156-AD156</f>
        <v>-17</v>
      </c>
      <c r="AG156" s="198">
        <f>IF(AI156="SI",0,J156)</f>
        <v>200</v>
      </c>
      <c r="AH156" s="199">
        <f>AG156*AF156</f>
        <v>-3400</v>
      </c>
      <c r="AI156" s="200"/>
    </row>
    <row r="157" spans="1:35" ht="15">
      <c r="A157" s="108">
        <v>2019</v>
      </c>
      <c r="B157" s="108">
        <v>61</v>
      </c>
      <c r="C157" s="109" t="s">
        <v>94</v>
      </c>
      <c r="D157" s="194" t="s">
        <v>437</v>
      </c>
      <c r="E157" s="109" t="s">
        <v>415</v>
      </c>
      <c r="F157" s="111" t="s">
        <v>438</v>
      </c>
      <c r="G157" s="112">
        <v>634.4</v>
      </c>
      <c r="H157" s="112">
        <v>114.4</v>
      </c>
      <c r="I157" s="143" t="s">
        <v>157</v>
      </c>
      <c r="J157" s="112">
        <f>IF(I157="SI",G157-H157,G157)</f>
        <v>634.4</v>
      </c>
      <c r="K157" s="195" t="s">
        <v>439</v>
      </c>
      <c r="L157" s="108">
        <v>2019</v>
      </c>
      <c r="M157" s="108">
        <v>612</v>
      </c>
      <c r="N157" s="109" t="s">
        <v>94</v>
      </c>
      <c r="O157" s="111" t="s">
        <v>440</v>
      </c>
      <c r="P157" s="109" t="s">
        <v>441</v>
      </c>
      <c r="Q157" s="109" t="s">
        <v>442</v>
      </c>
      <c r="R157" s="108">
        <v>2</v>
      </c>
      <c r="S157" s="111" t="s">
        <v>103</v>
      </c>
      <c r="T157" s="108">
        <v>1010603</v>
      </c>
      <c r="U157" s="108">
        <v>580</v>
      </c>
      <c r="V157" s="108">
        <v>14</v>
      </c>
      <c r="W157" s="108">
        <v>1</v>
      </c>
      <c r="X157" s="113">
        <v>2019</v>
      </c>
      <c r="Y157" s="113">
        <v>15</v>
      </c>
      <c r="Z157" s="113">
        <v>0</v>
      </c>
      <c r="AA157" s="114" t="s">
        <v>94</v>
      </c>
      <c r="AB157" s="108">
        <v>142</v>
      </c>
      <c r="AC157" s="109" t="s">
        <v>94</v>
      </c>
      <c r="AD157" s="196" t="s">
        <v>279</v>
      </c>
      <c r="AE157" s="196" t="s">
        <v>94</v>
      </c>
      <c r="AF157" s="197">
        <f>AE157-AD157</f>
        <v>-25</v>
      </c>
      <c r="AG157" s="198">
        <f>IF(AI157="SI",0,J157)</f>
        <v>634.4</v>
      </c>
      <c r="AH157" s="199">
        <f>AG157*AF157</f>
        <v>-15860</v>
      </c>
      <c r="AI157" s="200"/>
    </row>
    <row r="158" spans="1:35" ht="15">
      <c r="A158" s="108">
        <v>2019</v>
      </c>
      <c r="B158" s="108">
        <v>62</v>
      </c>
      <c r="C158" s="109" t="s">
        <v>94</v>
      </c>
      <c r="D158" s="194" t="s">
        <v>443</v>
      </c>
      <c r="E158" s="109" t="s">
        <v>166</v>
      </c>
      <c r="F158" s="111" t="s">
        <v>444</v>
      </c>
      <c r="G158" s="112">
        <v>43.78</v>
      </c>
      <c r="H158" s="112">
        <v>0</v>
      </c>
      <c r="I158" s="143" t="s">
        <v>79</v>
      </c>
      <c r="J158" s="112">
        <f>IF(I158="SI",G158-H158,G158)</f>
        <v>43.78</v>
      </c>
      <c r="K158" s="195" t="s">
        <v>196</v>
      </c>
      <c r="L158" s="108">
        <v>2019</v>
      </c>
      <c r="M158" s="108">
        <v>614</v>
      </c>
      <c r="N158" s="109" t="s">
        <v>94</v>
      </c>
      <c r="O158" s="111" t="s">
        <v>198</v>
      </c>
      <c r="P158" s="109" t="s">
        <v>199</v>
      </c>
      <c r="Q158" s="109" t="s">
        <v>84</v>
      </c>
      <c r="R158" s="108">
        <v>2</v>
      </c>
      <c r="S158" s="111" t="s">
        <v>103</v>
      </c>
      <c r="T158" s="108">
        <v>1040502</v>
      </c>
      <c r="U158" s="108">
        <v>1890</v>
      </c>
      <c r="V158" s="108">
        <v>2</v>
      </c>
      <c r="W158" s="108">
        <v>1</v>
      </c>
      <c r="X158" s="113">
        <v>2019</v>
      </c>
      <c r="Y158" s="113">
        <v>306</v>
      </c>
      <c r="Z158" s="113">
        <v>0</v>
      </c>
      <c r="AA158" s="114" t="s">
        <v>182</v>
      </c>
      <c r="AB158" s="108">
        <v>201</v>
      </c>
      <c r="AC158" s="109" t="s">
        <v>182</v>
      </c>
      <c r="AD158" s="196" t="s">
        <v>445</v>
      </c>
      <c r="AE158" s="196" t="s">
        <v>182</v>
      </c>
      <c r="AF158" s="197">
        <f>AE158-AD158</f>
        <v>-12</v>
      </c>
      <c r="AG158" s="198">
        <f>IF(AI158="SI",0,J158)</f>
        <v>43.78</v>
      </c>
      <c r="AH158" s="199">
        <f>AG158*AF158</f>
        <v>-525.36</v>
      </c>
      <c r="AI158" s="200"/>
    </row>
    <row r="159" spans="1:35" ht="15">
      <c r="A159" s="108">
        <v>2019</v>
      </c>
      <c r="B159" s="108">
        <v>62</v>
      </c>
      <c r="C159" s="109" t="s">
        <v>94</v>
      </c>
      <c r="D159" s="194" t="s">
        <v>443</v>
      </c>
      <c r="E159" s="109" t="s">
        <v>166</v>
      </c>
      <c r="F159" s="111" t="s">
        <v>446</v>
      </c>
      <c r="G159" s="112">
        <v>9.63</v>
      </c>
      <c r="H159" s="112">
        <v>9.63</v>
      </c>
      <c r="I159" s="143" t="s">
        <v>79</v>
      </c>
      <c r="J159" s="112">
        <f>IF(I159="SI",G159-H159,G159)</f>
        <v>0</v>
      </c>
      <c r="K159" s="195" t="s">
        <v>196</v>
      </c>
      <c r="L159" s="108">
        <v>2019</v>
      </c>
      <c r="M159" s="108">
        <v>614</v>
      </c>
      <c r="N159" s="109" t="s">
        <v>94</v>
      </c>
      <c r="O159" s="111" t="s">
        <v>198</v>
      </c>
      <c r="P159" s="109" t="s">
        <v>199</v>
      </c>
      <c r="Q159" s="109" t="s">
        <v>84</v>
      </c>
      <c r="R159" s="108">
        <v>2</v>
      </c>
      <c r="S159" s="111" t="s">
        <v>103</v>
      </c>
      <c r="T159" s="108">
        <v>1040502</v>
      </c>
      <c r="U159" s="108">
        <v>1890</v>
      </c>
      <c r="V159" s="108">
        <v>2</v>
      </c>
      <c r="W159" s="108">
        <v>1</v>
      </c>
      <c r="X159" s="113">
        <v>2019</v>
      </c>
      <c r="Y159" s="113">
        <v>306</v>
      </c>
      <c r="Z159" s="113">
        <v>0</v>
      </c>
      <c r="AA159" s="114" t="s">
        <v>182</v>
      </c>
      <c r="AB159" s="108">
        <v>203</v>
      </c>
      <c r="AC159" s="109" t="s">
        <v>182</v>
      </c>
      <c r="AD159" s="196" t="s">
        <v>445</v>
      </c>
      <c r="AE159" s="196" t="s">
        <v>182</v>
      </c>
      <c r="AF159" s="197">
        <f>AE159-AD159</f>
        <v>-12</v>
      </c>
      <c r="AG159" s="198">
        <f>IF(AI159="SI",0,J159)</f>
        <v>0</v>
      </c>
      <c r="AH159" s="199">
        <f>AG159*AF159</f>
        <v>0</v>
      </c>
      <c r="AI159" s="200"/>
    </row>
    <row r="160" spans="1:35" ht="15">
      <c r="A160" s="108">
        <v>2019</v>
      </c>
      <c r="B160" s="108">
        <v>62</v>
      </c>
      <c r="C160" s="109" t="s">
        <v>94</v>
      </c>
      <c r="D160" s="194" t="s">
        <v>443</v>
      </c>
      <c r="E160" s="109" t="s">
        <v>166</v>
      </c>
      <c r="F160" s="111" t="s">
        <v>444</v>
      </c>
      <c r="G160" s="112">
        <v>35.74</v>
      </c>
      <c r="H160" s="112">
        <v>0</v>
      </c>
      <c r="I160" s="143" t="s">
        <v>79</v>
      </c>
      <c r="J160" s="112">
        <f>IF(I160="SI",G160-H160,G160)</f>
        <v>35.74</v>
      </c>
      <c r="K160" s="195" t="s">
        <v>196</v>
      </c>
      <c r="L160" s="108">
        <v>2019</v>
      </c>
      <c r="M160" s="108">
        <v>614</v>
      </c>
      <c r="N160" s="109" t="s">
        <v>94</v>
      </c>
      <c r="O160" s="111" t="s">
        <v>198</v>
      </c>
      <c r="P160" s="109" t="s">
        <v>199</v>
      </c>
      <c r="Q160" s="109" t="s">
        <v>84</v>
      </c>
      <c r="R160" s="108">
        <v>3</v>
      </c>
      <c r="S160" s="111" t="s">
        <v>162</v>
      </c>
      <c r="T160" s="108">
        <v>1080102</v>
      </c>
      <c r="U160" s="108">
        <v>2770</v>
      </c>
      <c r="V160" s="108">
        <v>4</v>
      </c>
      <c r="W160" s="108">
        <v>1</v>
      </c>
      <c r="X160" s="113">
        <v>2019</v>
      </c>
      <c r="Y160" s="113">
        <v>307</v>
      </c>
      <c r="Z160" s="113">
        <v>0</v>
      </c>
      <c r="AA160" s="114" t="s">
        <v>182</v>
      </c>
      <c r="AB160" s="108">
        <v>202</v>
      </c>
      <c r="AC160" s="109" t="s">
        <v>182</v>
      </c>
      <c r="AD160" s="196" t="s">
        <v>445</v>
      </c>
      <c r="AE160" s="196" t="s">
        <v>182</v>
      </c>
      <c r="AF160" s="197">
        <f>AE160-AD160</f>
        <v>-12</v>
      </c>
      <c r="AG160" s="198">
        <f>IF(AI160="SI",0,J160)</f>
        <v>35.74</v>
      </c>
      <c r="AH160" s="199">
        <f>AG160*AF160</f>
        <v>-428.88</v>
      </c>
      <c r="AI160" s="200"/>
    </row>
    <row r="161" spans="1:35" ht="15">
      <c r="A161" s="108">
        <v>2019</v>
      </c>
      <c r="B161" s="108">
        <v>62</v>
      </c>
      <c r="C161" s="109" t="s">
        <v>94</v>
      </c>
      <c r="D161" s="194" t="s">
        <v>443</v>
      </c>
      <c r="E161" s="109" t="s">
        <v>166</v>
      </c>
      <c r="F161" s="111" t="s">
        <v>446</v>
      </c>
      <c r="G161" s="112">
        <v>7.86</v>
      </c>
      <c r="H161" s="112">
        <v>7.86</v>
      </c>
      <c r="I161" s="143" t="s">
        <v>79</v>
      </c>
      <c r="J161" s="112">
        <f>IF(I161="SI",G161-H161,G161)</f>
        <v>0</v>
      </c>
      <c r="K161" s="195" t="s">
        <v>196</v>
      </c>
      <c r="L161" s="108">
        <v>2019</v>
      </c>
      <c r="M161" s="108">
        <v>614</v>
      </c>
      <c r="N161" s="109" t="s">
        <v>94</v>
      </c>
      <c r="O161" s="111" t="s">
        <v>198</v>
      </c>
      <c r="P161" s="109" t="s">
        <v>199</v>
      </c>
      <c r="Q161" s="109" t="s">
        <v>84</v>
      </c>
      <c r="R161" s="108">
        <v>3</v>
      </c>
      <c r="S161" s="111" t="s">
        <v>162</v>
      </c>
      <c r="T161" s="108">
        <v>1080102</v>
      </c>
      <c r="U161" s="108">
        <v>2770</v>
      </c>
      <c r="V161" s="108">
        <v>4</v>
      </c>
      <c r="W161" s="108">
        <v>1</v>
      </c>
      <c r="X161" s="113">
        <v>2019</v>
      </c>
      <c r="Y161" s="113">
        <v>307</v>
      </c>
      <c r="Z161" s="113">
        <v>0</v>
      </c>
      <c r="AA161" s="114" t="s">
        <v>182</v>
      </c>
      <c r="AB161" s="108">
        <v>204</v>
      </c>
      <c r="AC161" s="109" t="s">
        <v>182</v>
      </c>
      <c r="AD161" s="196" t="s">
        <v>445</v>
      </c>
      <c r="AE161" s="196" t="s">
        <v>182</v>
      </c>
      <c r="AF161" s="197">
        <f>AE161-AD161</f>
        <v>-12</v>
      </c>
      <c r="AG161" s="198">
        <f>IF(AI161="SI",0,J161)</f>
        <v>0</v>
      </c>
      <c r="AH161" s="199">
        <f>AG161*AF161</f>
        <v>0</v>
      </c>
      <c r="AI161" s="200"/>
    </row>
    <row r="162" spans="1:35" ht="15">
      <c r="A162" s="108">
        <v>2019</v>
      </c>
      <c r="B162" s="108">
        <v>63</v>
      </c>
      <c r="C162" s="109" t="s">
        <v>447</v>
      </c>
      <c r="D162" s="194" t="s">
        <v>448</v>
      </c>
      <c r="E162" s="109" t="s">
        <v>415</v>
      </c>
      <c r="F162" s="111" t="s">
        <v>253</v>
      </c>
      <c r="G162" s="112">
        <v>244</v>
      </c>
      <c r="H162" s="112">
        <v>44</v>
      </c>
      <c r="I162" s="143" t="s">
        <v>79</v>
      </c>
      <c r="J162" s="112">
        <f>IF(I162="SI",G162-H162,G162)</f>
        <v>200</v>
      </c>
      <c r="K162" s="195" t="s">
        <v>449</v>
      </c>
      <c r="L162" s="108">
        <v>2019</v>
      </c>
      <c r="M162" s="108">
        <v>647</v>
      </c>
      <c r="N162" s="109" t="s">
        <v>447</v>
      </c>
      <c r="O162" s="111" t="s">
        <v>255</v>
      </c>
      <c r="P162" s="109" t="s">
        <v>256</v>
      </c>
      <c r="Q162" s="109" t="s">
        <v>84</v>
      </c>
      <c r="R162" s="108">
        <v>2</v>
      </c>
      <c r="S162" s="111" t="s">
        <v>103</v>
      </c>
      <c r="T162" s="108">
        <v>1040203</v>
      </c>
      <c r="U162" s="108">
        <v>1570</v>
      </c>
      <c r="V162" s="108">
        <v>4</v>
      </c>
      <c r="W162" s="108">
        <v>6</v>
      </c>
      <c r="X162" s="113">
        <v>2019</v>
      </c>
      <c r="Y162" s="113">
        <v>20</v>
      </c>
      <c r="Z162" s="113">
        <v>0</v>
      </c>
      <c r="AA162" s="114" t="s">
        <v>182</v>
      </c>
      <c r="AB162" s="108">
        <v>191</v>
      </c>
      <c r="AC162" s="109" t="s">
        <v>182</v>
      </c>
      <c r="AD162" s="196" t="s">
        <v>450</v>
      </c>
      <c r="AE162" s="196" t="s">
        <v>182</v>
      </c>
      <c r="AF162" s="197">
        <f>AE162-AD162</f>
        <v>-44</v>
      </c>
      <c r="AG162" s="198">
        <f>IF(AI162="SI",0,J162)</f>
        <v>200</v>
      </c>
      <c r="AH162" s="199">
        <f>AG162*AF162</f>
        <v>-8800</v>
      </c>
      <c r="AI162" s="200"/>
    </row>
    <row r="163" spans="1:35" ht="15">
      <c r="A163" s="108">
        <v>2019</v>
      </c>
      <c r="B163" s="108">
        <v>63</v>
      </c>
      <c r="C163" s="109" t="s">
        <v>447</v>
      </c>
      <c r="D163" s="194" t="s">
        <v>448</v>
      </c>
      <c r="E163" s="109" t="s">
        <v>415</v>
      </c>
      <c r="F163" s="111" t="s">
        <v>253</v>
      </c>
      <c r="G163" s="112">
        <v>61</v>
      </c>
      <c r="H163" s="112">
        <v>11</v>
      </c>
      <c r="I163" s="143" t="s">
        <v>79</v>
      </c>
      <c r="J163" s="112">
        <f>IF(I163="SI",G163-H163,G163)</f>
        <v>50</v>
      </c>
      <c r="K163" s="195" t="s">
        <v>449</v>
      </c>
      <c r="L163" s="108">
        <v>2019</v>
      </c>
      <c r="M163" s="108">
        <v>647</v>
      </c>
      <c r="N163" s="109" t="s">
        <v>447</v>
      </c>
      <c r="O163" s="111" t="s">
        <v>255</v>
      </c>
      <c r="P163" s="109" t="s">
        <v>256</v>
      </c>
      <c r="Q163" s="109" t="s">
        <v>84</v>
      </c>
      <c r="R163" s="108">
        <v>2</v>
      </c>
      <c r="S163" s="111" t="s">
        <v>103</v>
      </c>
      <c r="T163" s="108">
        <v>1040203</v>
      </c>
      <c r="U163" s="108">
        <v>1570</v>
      </c>
      <c r="V163" s="108">
        <v>4</v>
      </c>
      <c r="W163" s="108">
        <v>6</v>
      </c>
      <c r="X163" s="113">
        <v>2019</v>
      </c>
      <c r="Y163" s="113">
        <v>62</v>
      </c>
      <c r="Z163" s="113">
        <v>0</v>
      </c>
      <c r="AA163" s="114" t="s">
        <v>182</v>
      </c>
      <c r="AB163" s="108">
        <v>192</v>
      </c>
      <c r="AC163" s="109" t="s">
        <v>182</v>
      </c>
      <c r="AD163" s="196" t="s">
        <v>450</v>
      </c>
      <c r="AE163" s="196" t="s">
        <v>182</v>
      </c>
      <c r="AF163" s="197">
        <f>AE163-AD163</f>
        <v>-44</v>
      </c>
      <c r="AG163" s="198">
        <f>IF(AI163="SI",0,J163)</f>
        <v>50</v>
      </c>
      <c r="AH163" s="199">
        <f>AG163*AF163</f>
        <v>-2200</v>
      </c>
      <c r="AI163" s="200"/>
    </row>
    <row r="164" spans="1:35" ht="15">
      <c r="A164" s="108">
        <v>2019</v>
      </c>
      <c r="B164" s="108">
        <v>64</v>
      </c>
      <c r="C164" s="109" t="s">
        <v>451</v>
      </c>
      <c r="D164" s="194" t="s">
        <v>452</v>
      </c>
      <c r="E164" s="109" t="s">
        <v>166</v>
      </c>
      <c r="F164" s="111" t="s">
        <v>453</v>
      </c>
      <c r="G164" s="112">
        <v>2670.72</v>
      </c>
      <c r="H164" s="112">
        <v>102.72</v>
      </c>
      <c r="I164" s="143" t="s">
        <v>79</v>
      </c>
      <c r="J164" s="112">
        <f>IF(I164="SI",G164-H164,G164)</f>
        <v>2568</v>
      </c>
      <c r="K164" s="195" t="s">
        <v>122</v>
      </c>
      <c r="L164" s="108">
        <v>2019</v>
      </c>
      <c r="M164" s="108">
        <v>670</v>
      </c>
      <c r="N164" s="109" t="s">
        <v>454</v>
      </c>
      <c r="O164" s="111" t="s">
        <v>123</v>
      </c>
      <c r="P164" s="109" t="s">
        <v>124</v>
      </c>
      <c r="Q164" s="109" t="s">
        <v>84</v>
      </c>
      <c r="R164" s="108">
        <v>1</v>
      </c>
      <c r="S164" s="111" t="s">
        <v>85</v>
      </c>
      <c r="T164" s="108">
        <v>1040502</v>
      </c>
      <c r="U164" s="108">
        <v>1890</v>
      </c>
      <c r="V164" s="108">
        <v>4</v>
      </c>
      <c r="W164" s="108">
        <v>1</v>
      </c>
      <c r="X164" s="113">
        <v>2019</v>
      </c>
      <c r="Y164" s="113">
        <v>238</v>
      </c>
      <c r="Z164" s="113">
        <v>0</v>
      </c>
      <c r="AA164" s="114" t="s">
        <v>146</v>
      </c>
      <c r="AB164" s="108">
        <v>320</v>
      </c>
      <c r="AC164" s="109" t="s">
        <v>146</v>
      </c>
      <c r="AD164" s="196" t="s">
        <v>305</v>
      </c>
      <c r="AE164" s="196" t="s">
        <v>146</v>
      </c>
      <c r="AF164" s="197">
        <f>AE164-AD164</f>
        <v>15</v>
      </c>
      <c r="AG164" s="198">
        <f>IF(AI164="SI",0,J164)</f>
        <v>2568</v>
      </c>
      <c r="AH164" s="199">
        <f>AG164*AF164</f>
        <v>38520</v>
      </c>
      <c r="AI164" s="200"/>
    </row>
    <row r="165" spans="1:35" ht="15">
      <c r="A165" s="108">
        <v>2019</v>
      </c>
      <c r="B165" s="108">
        <v>65</v>
      </c>
      <c r="C165" s="109" t="s">
        <v>451</v>
      </c>
      <c r="D165" s="194" t="s">
        <v>455</v>
      </c>
      <c r="E165" s="109" t="s">
        <v>166</v>
      </c>
      <c r="F165" s="111" t="s">
        <v>456</v>
      </c>
      <c r="G165" s="112">
        <v>595.97</v>
      </c>
      <c r="H165" s="112">
        <v>107.47</v>
      </c>
      <c r="I165" s="143" t="s">
        <v>79</v>
      </c>
      <c r="J165" s="112">
        <f>IF(I165="SI",G165-H165,G165)</f>
        <v>488.5</v>
      </c>
      <c r="K165" s="195" t="s">
        <v>457</v>
      </c>
      <c r="L165" s="108">
        <v>2019</v>
      </c>
      <c r="M165" s="108">
        <v>692</v>
      </c>
      <c r="N165" s="109" t="s">
        <v>451</v>
      </c>
      <c r="O165" s="111" t="s">
        <v>458</v>
      </c>
      <c r="P165" s="109" t="s">
        <v>459</v>
      </c>
      <c r="Q165" s="109" t="s">
        <v>459</v>
      </c>
      <c r="R165" s="108">
        <v>3</v>
      </c>
      <c r="S165" s="111" t="s">
        <v>162</v>
      </c>
      <c r="T165" s="108">
        <v>1010502</v>
      </c>
      <c r="U165" s="108">
        <v>460</v>
      </c>
      <c r="V165" s="108">
        <v>2</v>
      </c>
      <c r="W165" s="108">
        <v>1</v>
      </c>
      <c r="X165" s="113">
        <v>2018</v>
      </c>
      <c r="Y165" s="113">
        <v>333</v>
      </c>
      <c r="Z165" s="113">
        <v>0</v>
      </c>
      <c r="AA165" s="114" t="s">
        <v>182</v>
      </c>
      <c r="AB165" s="108">
        <v>186</v>
      </c>
      <c r="AC165" s="109" t="s">
        <v>182</v>
      </c>
      <c r="AD165" s="196" t="s">
        <v>1480</v>
      </c>
      <c r="AE165" s="196" t="s">
        <v>182</v>
      </c>
      <c r="AF165" s="197">
        <f>AE165-AD165</f>
        <v>-1</v>
      </c>
      <c r="AG165" s="198">
        <f>IF(AI165="SI",0,J165)</f>
        <v>488.5</v>
      </c>
      <c r="AH165" s="199">
        <f>AG165*AF165</f>
        <v>-488.5</v>
      </c>
      <c r="AI165" s="200"/>
    </row>
    <row r="166" spans="1:35" ht="15">
      <c r="A166" s="108">
        <v>2019</v>
      </c>
      <c r="B166" s="108">
        <v>66</v>
      </c>
      <c r="C166" s="109" t="s">
        <v>451</v>
      </c>
      <c r="D166" s="194" t="s">
        <v>460</v>
      </c>
      <c r="E166" s="109" t="s">
        <v>461</v>
      </c>
      <c r="F166" s="111" t="s">
        <v>462</v>
      </c>
      <c r="G166" s="112">
        <v>383.94</v>
      </c>
      <c r="H166" s="112">
        <v>34.9</v>
      </c>
      <c r="I166" s="143" t="s">
        <v>79</v>
      </c>
      <c r="J166" s="112">
        <f>IF(I166="SI",G166-H166,G166)</f>
        <v>349.04</v>
      </c>
      <c r="K166" s="195" t="s">
        <v>84</v>
      </c>
      <c r="L166" s="108">
        <v>2019</v>
      </c>
      <c r="M166" s="108">
        <v>672</v>
      </c>
      <c r="N166" s="109" t="s">
        <v>454</v>
      </c>
      <c r="O166" s="111" t="s">
        <v>92</v>
      </c>
      <c r="P166" s="109" t="s">
        <v>93</v>
      </c>
      <c r="Q166" s="109" t="s">
        <v>93</v>
      </c>
      <c r="R166" s="108">
        <v>1</v>
      </c>
      <c r="S166" s="111" t="s">
        <v>85</v>
      </c>
      <c r="T166" s="108">
        <v>1090503</v>
      </c>
      <c r="U166" s="108">
        <v>3550</v>
      </c>
      <c r="V166" s="108">
        <v>2</v>
      </c>
      <c r="W166" s="108">
        <v>1</v>
      </c>
      <c r="X166" s="113">
        <v>2018</v>
      </c>
      <c r="Y166" s="113">
        <v>60</v>
      </c>
      <c r="Z166" s="113">
        <v>0</v>
      </c>
      <c r="AA166" s="114" t="s">
        <v>386</v>
      </c>
      <c r="AB166" s="108">
        <v>533</v>
      </c>
      <c r="AC166" s="109" t="s">
        <v>463</v>
      </c>
      <c r="AD166" s="196" t="s">
        <v>464</v>
      </c>
      <c r="AE166" s="196" t="s">
        <v>463</v>
      </c>
      <c r="AF166" s="197">
        <f>AE166-AD166</f>
        <v>14</v>
      </c>
      <c r="AG166" s="198">
        <f>IF(AI166="SI",0,J166)</f>
        <v>349.04</v>
      </c>
      <c r="AH166" s="199">
        <f>AG166*AF166</f>
        <v>4886.56</v>
      </c>
      <c r="AI166" s="200"/>
    </row>
    <row r="167" spans="1:35" ht="15">
      <c r="A167" s="108">
        <v>2019</v>
      </c>
      <c r="B167" s="108">
        <v>66</v>
      </c>
      <c r="C167" s="109" t="s">
        <v>451</v>
      </c>
      <c r="D167" s="194" t="s">
        <v>460</v>
      </c>
      <c r="E167" s="109" t="s">
        <v>461</v>
      </c>
      <c r="F167" s="111" t="s">
        <v>462</v>
      </c>
      <c r="G167" s="112">
        <v>1272.73</v>
      </c>
      <c r="H167" s="112">
        <v>115.71</v>
      </c>
      <c r="I167" s="143" t="s">
        <v>79</v>
      </c>
      <c r="J167" s="112">
        <f>IF(I167="SI",G167-H167,G167)</f>
        <v>1157.02</v>
      </c>
      <c r="K167" s="195" t="s">
        <v>84</v>
      </c>
      <c r="L167" s="108">
        <v>2019</v>
      </c>
      <c r="M167" s="108">
        <v>672</v>
      </c>
      <c r="N167" s="109" t="s">
        <v>454</v>
      </c>
      <c r="O167" s="111" t="s">
        <v>92</v>
      </c>
      <c r="P167" s="109" t="s">
        <v>93</v>
      </c>
      <c r="Q167" s="109" t="s">
        <v>93</v>
      </c>
      <c r="R167" s="108">
        <v>1</v>
      </c>
      <c r="S167" s="111" t="s">
        <v>85</v>
      </c>
      <c r="T167" s="108">
        <v>1090503</v>
      </c>
      <c r="U167" s="108">
        <v>3550</v>
      </c>
      <c r="V167" s="108">
        <v>2</v>
      </c>
      <c r="W167" s="108">
        <v>1</v>
      </c>
      <c r="X167" s="113">
        <v>2019</v>
      </c>
      <c r="Y167" s="113">
        <v>3</v>
      </c>
      <c r="Z167" s="113">
        <v>0</v>
      </c>
      <c r="AA167" s="114" t="s">
        <v>386</v>
      </c>
      <c r="AB167" s="108">
        <v>532</v>
      </c>
      <c r="AC167" s="109" t="s">
        <v>463</v>
      </c>
      <c r="AD167" s="196" t="s">
        <v>464</v>
      </c>
      <c r="AE167" s="196" t="s">
        <v>463</v>
      </c>
      <c r="AF167" s="197">
        <f>AE167-AD167</f>
        <v>14</v>
      </c>
      <c r="AG167" s="198">
        <f>IF(AI167="SI",0,J167)</f>
        <v>1157.02</v>
      </c>
      <c r="AH167" s="199">
        <f>AG167*AF167</f>
        <v>16198.279999999999</v>
      </c>
      <c r="AI167" s="200"/>
    </row>
    <row r="168" spans="1:35" ht="15">
      <c r="A168" s="108">
        <v>2019</v>
      </c>
      <c r="B168" s="108">
        <v>67</v>
      </c>
      <c r="C168" s="109" t="s">
        <v>465</v>
      </c>
      <c r="D168" s="194" t="s">
        <v>466</v>
      </c>
      <c r="E168" s="109" t="s">
        <v>451</v>
      </c>
      <c r="F168" s="111" t="s">
        <v>467</v>
      </c>
      <c r="G168" s="112">
        <v>101.85</v>
      </c>
      <c r="H168" s="112">
        <v>0</v>
      </c>
      <c r="I168" s="143" t="s">
        <v>79</v>
      </c>
      <c r="J168" s="112">
        <f>IF(I168="SI",G168-H168,G168)</f>
        <v>101.85</v>
      </c>
      <c r="K168" s="195" t="s">
        <v>196</v>
      </c>
      <c r="L168" s="108">
        <v>2019</v>
      </c>
      <c r="M168" s="108">
        <v>753</v>
      </c>
      <c r="N168" s="109" t="s">
        <v>412</v>
      </c>
      <c r="O168" s="111" t="s">
        <v>198</v>
      </c>
      <c r="P168" s="109" t="s">
        <v>199</v>
      </c>
      <c r="Q168" s="109" t="s">
        <v>84</v>
      </c>
      <c r="R168" s="108">
        <v>2</v>
      </c>
      <c r="S168" s="111" t="s">
        <v>103</v>
      </c>
      <c r="T168" s="108">
        <v>1040502</v>
      </c>
      <c r="U168" s="108">
        <v>1890</v>
      </c>
      <c r="V168" s="108">
        <v>2</v>
      </c>
      <c r="W168" s="108">
        <v>1</v>
      </c>
      <c r="X168" s="113">
        <v>2019</v>
      </c>
      <c r="Y168" s="113">
        <v>306</v>
      </c>
      <c r="Z168" s="113">
        <v>0</v>
      </c>
      <c r="AA168" s="114" t="s">
        <v>104</v>
      </c>
      <c r="AB168" s="108">
        <v>266</v>
      </c>
      <c r="AC168" s="109" t="s">
        <v>468</v>
      </c>
      <c r="AD168" s="196" t="s">
        <v>469</v>
      </c>
      <c r="AE168" s="196" t="s">
        <v>469</v>
      </c>
      <c r="AF168" s="197">
        <f>AE168-AD168</f>
        <v>0</v>
      </c>
      <c r="AG168" s="198">
        <f>IF(AI168="SI",0,J168)</f>
        <v>101.85</v>
      </c>
      <c r="AH168" s="199">
        <f>AG168*AF168</f>
        <v>0</v>
      </c>
      <c r="AI168" s="200"/>
    </row>
    <row r="169" spans="1:35" ht="15">
      <c r="A169" s="108">
        <v>2019</v>
      </c>
      <c r="B169" s="108">
        <v>67</v>
      </c>
      <c r="C169" s="109" t="s">
        <v>465</v>
      </c>
      <c r="D169" s="194" t="s">
        <v>466</v>
      </c>
      <c r="E169" s="109" t="s">
        <v>451</v>
      </c>
      <c r="F169" s="111" t="s">
        <v>470</v>
      </c>
      <c r="G169" s="112">
        <v>22.41</v>
      </c>
      <c r="H169" s="112">
        <v>22.41</v>
      </c>
      <c r="I169" s="143" t="s">
        <v>79</v>
      </c>
      <c r="J169" s="112">
        <f>IF(I169="SI",G169-H169,G169)</f>
        <v>0</v>
      </c>
      <c r="K169" s="195" t="s">
        <v>196</v>
      </c>
      <c r="L169" s="108">
        <v>2019</v>
      </c>
      <c r="M169" s="108">
        <v>753</v>
      </c>
      <c r="N169" s="109" t="s">
        <v>412</v>
      </c>
      <c r="O169" s="111" t="s">
        <v>198</v>
      </c>
      <c r="P169" s="109" t="s">
        <v>199</v>
      </c>
      <c r="Q169" s="109" t="s">
        <v>84</v>
      </c>
      <c r="R169" s="108">
        <v>2</v>
      </c>
      <c r="S169" s="111" t="s">
        <v>103</v>
      </c>
      <c r="T169" s="108">
        <v>1040502</v>
      </c>
      <c r="U169" s="108">
        <v>1890</v>
      </c>
      <c r="V169" s="108">
        <v>2</v>
      </c>
      <c r="W169" s="108">
        <v>1</v>
      </c>
      <c r="X169" s="113">
        <v>2019</v>
      </c>
      <c r="Y169" s="113">
        <v>306</v>
      </c>
      <c r="Z169" s="113">
        <v>0</v>
      </c>
      <c r="AA169" s="114" t="s">
        <v>104</v>
      </c>
      <c r="AB169" s="108">
        <v>268</v>
      </c>
      <c r="AC169" s="109" t="s">
        <v>468</v>
      </c>
      <c r="AD169" s="196" t="s">
        <v>469</v>
      </c>
      <c r="AE169" s="196" t="s">
        <v>469</v>
      </c>
      <c r="AF169" s="197">
        <f>AE169-AD169</f>
        <v>0</v>
      </c>
      <c r="AG169" s="198">
        <f>IF(AI169="SI",0,J169)</f>
        <v>0</v>
      </c>
      <c r="AH169" s="199">
        <f>AG169*AF169</f>
        <v>0</v>
      </c>
      <c r="AI169" s="200"/>
    </row>
    <row r="170" spans="1:35" ht="15">
      <c r="A170" s="108">
        <v>2019</v>
      </c>
      <c r="B170" s="108">
        <v>67</v>
      </c>
      <c r="C170" s="109" t="s">
        <v>465</v>
      </c>
      <c r="D170" s="194" t="s">
        <v>466</v>
      </c>
      <c r="E170" s="109" t="s">
        <v>451</v>
      </c>
      <c r="F170" s="111" t="s">
        <v>467</v>
      </c>
      <c r="G170" s="112">
        <v>32.79</v>
      </c>
      <c r="H170" s="112">
        <v>0</v>
      </c>
      <c r="I170" s="143" t="s">
        <v>79</v>
      </c>
      <c r="J170" s="112">
        <f>IF(I170="SI",G170-H170,G170)</f>
        <v>32.79</v>
      </c>
      <c r="K170" s="195" t="s">
        <v>196</v>
      </c>
      <c r="L170" s="108">
        <v>2019</v>
      </c>
      <c r="M170" s="108">
        <v>753</v>
      </c>
      <c r="N170" s="109" t="s">
        <v>412</v>
      </c>
      <c r="O170" s="111" t="s">
        <v>198</v>
      </c>
      <c r="P170" s="109" t="s">
        <v>199</v>
      </c>
      <c r="Q170" s="109" t="s">
        <v>84</v>
      </c>
      <c r="R170" s="108">
        <v>3</v>
      </c>
      <c r="S170" s="111" t="s">
        <v>162</v>
      </c>
      <c r="T170" s="108">
        <v>1080102</v>
      </c>
      <c r="U170" s="108">
        <v>2770</v>
      </c>
      <c r="V170" s="108">
        <v>4</v>
      </c>
      <c r="W170" s="108">
        <v>1</v>
      </c>
      <c r="X170" s="113">
        <v>2019</v>
      </c>
      <c r="Y170" s="113">
        <v>307</v>
      </c>
      <c r="Z170" s="113">
        <v>0</v>
      </c>
      <c r="AA170" s="114" t="s">
        <v>104</v>
      </c>
      <c r="AB170" s="108">
        <v>267</v>
      </c>
      <c r="AC170" s="109" t="s">
        <v>468</v>
      </c>
      <c r="AD170" s="196" t="s">
        <v>469</v>
      </c>
      <c r="AE170" s="196" t="s">
        <v>469</v>
      </c>
      <c r="AF170" s="197">
        <f>AE170-AD170</f>
        <v>0</v>
      </c>
      <c r="AG170" s="198">
        <f>IF(AI170="SI",0,J170)</f>
        <v>32.79</v>
      </c>
      <c r="AH170" s="199">
        <f>AG170*AF170</f>
        <v>0</v>
      </c>
      <c r="AI170" s="200"/>
    </row>
    <row r="171" spans="1:35" ht="15">
      <c r="A171" s="108">
        <v>2019</v>
      </c>
      <c r="B171" s="108">
        <v>67</v>
      </c>
      <c r="C171" s="109" t="s">
        <v>465</v>
      </c>
      <c r="D171" s="194" t="s">
        <v>466</v>
      </c>
      <c r="E171" s="109" t="s">
        <v>451</v>
      </c>
      <c r="F171" s="111" t="s">
        <v>470</v>
      </c>
      <c r="G171" s="112">
        <v>7.21</v>
      </c>
      <c r="H171" s="112">
        <v>7.21</v>
      </c>
      <c r="I171" s="143" t="s">
        <v>79</v>
      </c>
      <c r="J171" s="112">
        <f>IF(I171="SI",G171-H171,G171)</f>
        <v>0</v>
      </c>
      <c r="K171" s="195" t="s">
        <v>196</v>
      </c>
      <c r="L171" s="108">
        <v>2019</v>
      </c>
      <c r="M171" s="108">
        <v>753</v>
      </c>
      <c r="N171" s="109" t="s">
        <v>412</v>
      </c>
      <c r="O171" s="111" t="s">
        <v>198</v>
      </c>
      <c r="P171" s="109" t="s">
        <v>199</v>
      </c>
      <c r="Q171" s="109" t="s">
        <v>84</v>
      </c>
      <c r="R171" s="108">
        <v>3</v>
      </c>
      <c r="S171" s="111" t="s">
        <v>162</v>
      </c>
      <c r="T171" s="108">
        <v>1080102</v>
      </c>
      <c r="U171" s="108">
        <v>2770</v>
      </c>
      <c r="V171" s="108">
        <v>4</v>
      </c>
      <c r="W171" s="108">
        <v>1</v>
      </c>
      <c r="X171" s="113">
        <v>2019</v>
      </c>
      <c r="Y171" s="113">
        <v>307</v>
      </c>
      <c r="Z171" s="113">
        <v>0</v>
      </c>
      <c r="AA171" s="114" t="s">
        <v>104</v>
      </c>
      <c r="AB171" s="108">
        <v>269</v>
      </c>
      <c r="AC171" s="109" t="s">
        <v>468</v>
      </c>
      <c r="AD171" s="196" t="s">
        <v>469</v>
      </c>
      <c r="AE171" s="196" t="s">
        <v>469</v>
      </c>
      <c r="AF171" s="197">
        <f>AE171-AD171</f>
        <v>0</v>
      </c>
      <c r="AG171" s="198">
        <f>IF(AI171="SI",0,J171)</f>
        <v>0</v>
      </c>
      <c r="AH171" s="199">
        <f>AG171*AF171</f>
        <v>0</v>
      </c>
      <c r="AI171" s="200"/>
    </row>
    <row r="172" spans="1:35" ht="15">
      <c r="A172" s="108">
        <v>2019</v>
      </c>
      <c r="B172" s="108">
        <v>68</v>
      </c>
      <c r="C172" s="109" t="s">
        <v>465</v>
      </c>
      <c r="D172" s="194" t="s">
        <v>471</v>
      </c>
      <c r="E172" s="109" t="s">
        <v>166</v>
      </c>
      <c r="F172" s="111" t="s">
        <v>472</v>
      </c>
      <c r="G172" s="112">
        <v>394.06</v>
      </c>
      <c r="H172" s="112">
        <v>71.06</v>
      </c>
      <c r="I172" s="143" t="s">
        <v>79</v>
      </c>
      <c r="J172" s="112">
        <f>IF(I172="SI",G172-H172,G172)</f>
        <v>323</v>
      </c>
      <c r="K172" s="195" t="s">
        <v>473</v>
      </c>
      <c r="L172" s="108">
        <v>2019</v>
      </c>
      <c r="M172" s="108">
        <v>772</v>
      </c>
      <c r="N172" s="109" t="s">
        <v>465</v>
      </c>
      <c r="O172" s="111" t="s">
        <v>294</v>
      </c>
      <c r="P172" s="109" t="s">
        <v>295</v>
      </c>
      <c r="Q172" s="109" t="s">
        <v>84</v>
      </c>
      <c r="R172" s="108">
        <v>1</v>
      </c>
      <c r="S172" s="111" t="s">
        <v>85</v>
      </c>
      <c r="T172" s="108">
        <v>1010503</v>
      </c>
      <c r="U172" s="108">
        <v>470</v>
      </c>
      <c r="V172" s="108">
        <v>4</v>
      </c>
      <c r="W172" s="108">
        <v>1</v>
      </c>
      <c r="X172" s="113">
        <v>2019</v>
      </c>
      <c r="Y172" s="113">
        <v>17</v>
      </c>
      <c r="Z172" s="113">
        <v>0</v>
      </c>
      <c r="AA172" s="114" t="s">
        <v>182</v>
      </c>
      <c r="AB172" s="108">
        <v>185</v>
      </c>
      <c r="AC172" s="109" t="s">
        <v>182</v>
      </c>
      <c r="AD172" s="196" t="s">
        <v>190</v>
      </c>
      <c r="AE172" s="196" t="s">
        <v>182</v>
      </c>
      <c r="AF172" s="197">
        <f>AE172-AD172</f>
        <v>1</v>
      </c>
      <c r="AG172" s="198">
        <f>IF(AI172="SI",0,J172)</f>
        <v>323</v>
      </c>
      <c r="AH172" s="199">
        <f>AG172*AF172</f>
        <v>323</v>
      </c>
      <c r="AI172" s="200"/>
    </row>
    <row r="173" spans="1:35" ht="15">
      <c r="A173" s="108">
        <v>2019</v>
      </c>
      <c r="B173" s="108">
        <v>69</v>
      </c>
      <c r="C173" s="109" t="s">
        <v>202</v>
      </c>
      <c r="D173" s="194" t="s">
        <v>474</v>
      </c>
      <c r="E173" s="109" t="s">
        <v>465</v>
      </c>
      <c r="F173" s="111" t="s">
        <v>475</v>
      </c>
      <c r="G173" s="112">
        <v>17.08</v>
      </c>
      <c r="H173" s="112">
        <v>3.08</v>
      </c>
      <c r="I173" s="143" t="s">
        <v>79</v>
      </c>
      <c r="J173" s="112">
        <f>IF(I173="SI",G173-H173,G173)</f>
        <v>13.999999999999998</v>
      </c>
      <c r="K173" s="195" t="s">
        <v>428</v>
      </c>
      <c r="L173" s="108">
        <v>2019</v>
      </c>
      <c r="M173" s="108">
        <v>803</v>
      </c>
      <c r="N173" s="109" t="s">
        <v>476</v>
      </c>
      <c r="O173" s="111" t="s">
        <v>282</v>
      </c>
      <c r="P173" s="109" t="s">
        <v>283</v>
      </c>
      <c r="Q173" s="109" t="s">
        <v>283</v>
      </c>
      <c r="R173" s="108">
        <v>1</v>
      </c>
      <c r="S173" s="111" t="s">
        <v>85</v>
      </c>
      <c r="T173" s="108"/>
      <c r="U173" s="108">
        <v>0</v>
      </c>
      <c r="V173" s="108">
        <v>0</v>
      </c>
      <c r="W173" s="108">
        <v>0</v>
      </c>
      <c r="X173" s="113">
        <v>0</v>
      </c>
      <c r="Y173" s="113">
        <v>0</v>
      </c>
      <c r="Z173" s="113">
        <v>0</v>
      </c>
      <c r="AA173" s="114" t="s">
        <v>84</v>
      </c>
      <c r="AB173" s="108">
        <v>0</v>
      </c>
      <c r="AC173" s="109" t="s">
        <v>202</v>
      </c>
      <c r="AD173" s="196" t="s">
        <v>104</v>
      </c>
      <c r="AE173" s="196" t="s">
        <v>202</v>
      </c>
      <c r="AF173" s="197">
        <f>AE173-AD173</f>
        <v>-23</v>
      </c>
      <c r="AG173" s="198">
        <f>IF(AI173="SI",0,J173)</f>
        <v>13.999999999999998</v>
      </c>
      <c r="AH173" s="199">
        <f>AG173*AF173</f>
        <v>-321.99999999999994</v>
      </c>
      <c r="AI173" s="200"/>
    </row>
    <row r="174" spans="1:35" ht="15">
      <c r="A174" s="108">
        <v>2019</v>
      </c>
      <c r="B174" s="108">
        <v>70</v>
      </c>
      <c r="C174" s="109" t="s">
        <v>202</v>
      </c>
      <c r="D174" s="194" t="s">
        <v>477</v>
      </c>
      <c r="E174" s="109" t="s">
        <v>465</v>
      </c>
      <c r="F174" s="111" t="s">
        <v>475</v>
      </c>
      <c r="G174" s="112">
        <v>-17.08</v>
      </c>
      <c r="H174" s="112">
        <v>-3.08</v>
      </c>
      <c r="I174" s="143" t="s">
        <v>79</v>
      </c>
      <c r="J174" s="112">
        <f>IF(I174="SI",G174-H174,G174)</f>
        <v>-13.999999999999998</v>
      </c>
      <c r="K174" s="195" t="s">
        <v>84</v>
      </c>
      <c r="L174" s="108">
        <v>2019</v>
      </c>
      <c r="M174" s="108">
        <v>804</v>
      </c>
      <c r="N174" s="109" t="s">
        <v>476</v>
      </c>
      <c r="O174" s="111" t="s">
        <v>282</v>
      </c>
      <c r="P174" s="109" t="s">
        <v>283</v>
      </c>
      <c r="Q174" s="109" t="s">
        <v>283</v>
      </c>
      <c r="R174" s="108" t="s">
        <v>478</v>
      </c>
      <c r="S174" s="111" t="s">
        <v>478</v>
      </c>
      <c r="T174" s="108"/>
      <c r="U174" s="108">
        <v>0</v>
      </c>
      <c r="V174" s="108">
        <v>0</v>
      </c>
      <c r="W174" s="108">
        <v>0</v>
      </c>
      <c r="X174" s="113">
        <v>0</v>
      </c>
      <c r="Y174" s="113">
        <v>0</v>
      </c>
      <c r="Z174" s="113">
        <v>0</v>
      </c>
      <c r="AA174" s="114" t="s">
        <v>84</v>
      </c>
      <c r="AB174" s="108">
        <v>0</v>
      </c>
      <c r="AC174" s="109" t="s">
        <v>202</v>
      </c>
      <c r="AD174" s="196" t="s">
        <v>479</v>
      </c>
      <c r="AE174" s="196" t="s">
        <v>202</v>
      </c>
      <c r="AF174" s="197">
        <f>AE174-AD174</f>
        <v>-59</v>
      </c>
      <c r="AG174" s="198">
        <f>IF(AI174="SI",0,J174)</f>
        <v>-13.999999999999998</v>
      </c>
      <c r="AH174" s="199">
        <f>AG174*AF174</f>
        <v>825.9999999999999</v>
      </c>
      <c r="AI174" s="200"/>
    </row>
    <row r="175" spans="1:35" ht="15">
      <c r="A175" s="108">
        <v>2019</v>
      </c>
      <c r="B175" s="108">
        <v>71</v>
      </c>
      <c r="C175" s="109" t="s">
        <v>202</v>
      </c>
      <c r="D175" s="194" t="s">
        <v>480</v>
      </c>
      <c r="E175" s="109" t="s">
        <v>476</v>
      </c>
      <c r="F175" s="111" t="s">
        <v>481</v>
      </c>
      <c r="G175" s="112">
        <v>4.83</v>
      </c>
      <c r="H175" s="112">
        <v>0</v>
      </c>
      <c r="I175" s="143" t="s">
        <v>157</v>
      </c>
      <c r="J175" s="112">
        <f>IF(I175="SI",G175-H175,G175)</f>
        <v>4.83</v>
      </c>
      <c r="K175" s="195" t="s">
        <v>84</v>
      </c>
      <c r="L175" s="108">
        <v>2019</v>
      </c>
      <c r="M175" s="108">
        <v>822</v>
      </c>
      <c r="N175" s="109" t="s">
        <v>202</v>
      </c>
      <c r="O175" s="111" t="s">
        <v>220</v>
      </c>
      <c r="P175" s="109" t="s">
        <v>221</v>
      </c>
      <c r="Q175" s="109" t="s">
        <v>222</v>
      </c>
      <c r="R175" s="108">
        <v>1</v>
      </c>
      <c r="S175" s="111" t="s">
        <v>85</v>
      </c>
      <c r="T175" s="108">
        <v>1010303</v>
      </c>
      <c r="U175" s="108">
        <v>250</v>
      </c>
      <c r="V175" s="108">
        <v>2</v>
      </c>
      <c r="W175" s="108">
        <v>2</v>
      </c>
      <c r="X175" s="113">
        <v>2019</v>
      </c>
      <c r="Y175" s="113">
        <v>87</v>
      </c>
      <c r="Z175" s="113">
        <v>0</v>
      </c>
      <c r="AA175" s="114" t="s">
        <v>182</v>
      </c>
      <c r="AB175" s="108">
        <v>193</v>
      </c>
      <c r="AC175" s="109" t="s">
        <v>182</v>
      </c>
      <c r="AD175" s="196" t="s">
        <v>482</v>
      </c>
      <c r="AE175" s="196" t="s">
        <v>182</v>
      </c>
      <c r="AF175" s="197">
        <f>AE175-AD175</f>
        <v>-29</v>
      </c>
      <c r="AG175" s="198">
        <f>IF(AI175="SI",0,J175)</f>
        <v>4.83</v>
      </c>
      <c r="AH175" s="199">
        <f>AG175*AF175</f>
        <v>-140.07</v>
      </c>
      <c r="AI175" s="200"/>
    </row>
    <row r="176" spans="1:35" ht="15">
      <c r="A176" s="108">
        <v>2019</v>
      </c>
      <c r="B176" s="108">
        <v>72</v>
      </c>
      <c r="C176" s="109" t="s">
        <v>202</v>
      </c>
      <c r="D176" s="194" t="s">
        <v>483</v>
      </c>
      <c r="E176" s="109" t="s">
        <v>367</v>
      </c>
      <c r="F176" s="111" t="s">
        <v>484</v>
      </c>
      <c r="G176" s="112">
        <v>5618.16</v>
      </c>
      <c r="H176" s="112">
        <v>510.74</v>
      </c>
      <c r="I176" s="143" t="s">
        <v>79</v>
      </c>
      <c r="J176" s="112">
        <f>IF(I176="SI",G176-H176,G176)</f>
        <v>5107.42</v>
      </c>
      <c r="K176" s="195" t="s">
        <v>84</v>
      </c>
      <c r="L176" s="108">
        <v>2019</v>
      </c>
      <c r="M176" s="108">
        <v>806</v>
      </c>
      <c r="N176" s="109" t="s">
        <v>476</v>
      </c>
      <c r="O176" s="111" t="s">
        <v>92</v>
      </c>
      <c r="P176" s="109" t="s">
        <v>93</v>
      </c>
      <c r="Q176" s="109" t="s">
        <v>93</v>
      </c>
      <c r="R176" s="108">
        <v>1</v>
      </c>
      <c r="S176" s="111" t="s">
        <v>85</v>
      </c>
      <c r="T176" s="108">
        <v>1090503</v>
      </c>
      <c r="U176" s="108">
        <v>3550</v>
      </c>
      <c r="V176" s="108">
        <v>2</v>
      </c>
      <c r="W176" s="108">
        <v>1</v>
      </c>
      <c r="X176" s="113">
        <v>2019</v>
      </c>
      <c r="Y176" s="113">
        <v>3</v>
      </c>
      <c r="Z176" s="113">
        <v>0</v>
      </c>
      <c r="AA176" s="114" t="s">
        <v>485</v>
      </c>
      <c r="AB176" s="108">
        <v>578</v>
      </c>
      <c r="AC176" s="109" t="s">
        <v>485</v>
      </c>
      <c r="AD176" s="196" t="s">
        <v>464</v>
      </c>
      <c r="AE176" s="196" t="s">
        <v>485</v>
      </c>
      <c r="AF176" s="197">
        <f>AE176-AD176</f>
        <v>28</v>
      </c>
      <c r="AG176" s="198">
        <f>IF(AI176="SI",0,J176)</f>
        <v>5107.42</v>
      </c>
      <c r="AH176" s="199">
        <f>AG176*AF176</f>
        <v>143007.76</v>
      </c>
      <c r="AI176" s="200"/>
    </row>
    <row r="177" spans="1:35" ht="15">
      <c r="A177" s="108">
        <v>2019</v>
      </c>
      <c r="B177" s="108">
        <v>73</v>
      </c>
      <c r="C177" s="109" t="s">
        <v>202</v>
      </c>
      <c r="D177" s="194" t="s">
        <v>486</v>
      </c>
      <c r="E177" s="109" t="s">
        <v>465</v>
      </c>
      <c r="F177" s="111" t="s">
        <v>487</v>
      </c>
      <c r="G177" s="112">
        <v>789.84</v>
      </c>
      <c r="H177" s="112">
        <v>142.43</v>
      </c>
      <c r="I177" s="143" t="s">
        <v>79</v>
      </c>
      <c r="J177" s="112">
        <f>IF(I177="SI",G177-H177,G177)</f>
        <v>647.4100000000001</v>
      </c>
      <c r="K177" s="195" t="s">
        <v>488</v>
      </c>
      <c r="L177" s="108">
        <v>2019</v>
      </c>
      <c r="M177" s="108">
        <v>807</v>
      </c>
      <c r="N177" s="109" t="s">
        <v>476</v>
      </c>
      <c r="O177" s="111" t="s">
        <v>313</v>
      </c>
      <c r="P177" s="109" t="s">
        <v>314</v>
      </c>
      <c r="Q177" s="109" t="s">
        <v>84</v>
      </c>
      <c r="R177" s="108">
        <v>3</v>
      </c>
      <c r="S177" s="111" t="s">
        <v>162</v>
      </c>
      <c r="T177" s="108">
        <v>1010503</v>
      </c>
      <c r="U177" s="108">
        <v>470</v>
      </c>
      <c r="V177" s="108">
        <v>2</v>
      </c>
      <c r="W177" s="108">
        <v>3</v>
      </c>
      <c r="X177" s="113">
        <v>2019</v>
      </c>
      <c r="Y177" s="113">
        <v>82</v>
      </c>
      <c r="Z177" s="113">
        <v>0</v>
      </c>
      <c r="AA177" s="114" t="s">
        <v>146</v>
      </c>
      <c r="AB177" s="108">
        <v>310</v>
      </c>
      <c r="AC177" s="109" t="s">
        <v>146</v>
      </c>
      <c r="AD177" s="196" t="s">
        <v>104</v>
      </c>
      <c r="AE177" s="196" t="s">
        <v>146</v>
      </c>
      <c r="AF177" s="197">
        <f>AE177-AD177</f>
        <v>24</v>
      </c>
      <c r="AG177" s="198">
        <f>IF(AI177="SI",0,J177)</f>
        <v>647.4100000000001</v>
      </c>
      <c r="AH177" s="199">
        <f>AG177*AF177</f>
        <v>15537.840000000002</v>
      </c>
      <c r="AI177" s="200"/>
    </row>
    <row r="178" spans="1:35" ht="15">
      <c r="A178" s="108">
        <v>2019</v>
      </c>
      <c r="B178" s="108">
        <v>73</v>
      </c>
      <c r="C178" s="109" t="s">
        <v>202</v>
      </c>
      <c r="D178" s="194" t="s">
        <v>486</v>
      </c>
      <c r="E178" s="109" t="s">
        <v>465</v>
      </c>
      <c r="F178" s="111" t="s">
        <v>487</v>
      </c>
      <c r="G178" s="112">
        <v>229.36</v>
      </c>
      <c r="H178" s="112">
        <v>41.36</v>
      </c>
      <c r="I178" s="143" t="s">
        <v>79</v>
      </c>
      <c r="J178" s="112">
        <f>IF(I178="SI",G178-H178,G178)</f>
        <v>188</v>
      </c>
      <c r="K178" s="195" t="s">
        <v>488</v>
      </c>
      <c r="L178" s="108">
        <v>2019</v>
      </c>
      <c r="M178" s="108">
        <v>807</v>
      </c>
      <c r="N178" s="109" t="s">
        <v>476</v>
      </c>
      <c r="O178" s="111" t="s">
        <v>313</v>
      </c>
      <c r="P178" s="109" t="s">
        <v>314</v>
      </c>
      <c r="Q178" s="109" t="s">
        <v>84</v>
      </c>
      <c r="R178" s="108">
        <v>2</v>
      </c>
      <c r="S178" s="111" t="s">
        <v>103</v>
      </c>
      <c r="T178" s="108">
        <v>1040203</v>
      </c>
      <c r="U178" s="108">
        <v>1570</v>
      </c>
      <c r="V178" s="108">
        <v>4</v>
      </c>
      <c r="W178" s="108">
        <v>5</v>
      </c>
      <c r="X178" s="113">
        <v>2019</v>
      </c>
      <c r="Y178" s="113">
        <v>83</v>
      </c>
      <c r="Z178" s="113">
        <v>0</v>
      </c>
      <c r="AA178" s="114" t="s">
        <v>146</v>
      </c>
      <c r="AB178" s="108">
        <v>313</v>
      </c>
      <c r="AC178" s="109" t="s">
        <v>146</v>
      </c>
      <c r="AD178" s="196" t="s">
        <v>104</v>
      </c>
      <c r="AE178" s="196" t="s">
        <v>146</v>
      </c>
      <c r="AF178" s="197">
        <f>AE178-AD178</f>
        <v>24</v>
      </c>
      <c r="AG178" s="198">
        <f>IF(AI178="SI",0,J178)</f>
        <v>188</v>
      </c>
      <c r="AH178" s="199">
        <f>AG178*AF178</f>
        <v>4512</v>
      </c>
      <c r="AI178" s="200"/>
    </row>
    <row r="179" spans="1:35" ht="15">
      <c r="A179" s="108">
        <v>2019</v>
      </c>
      <c r="B179" s="108">
        <v>74</v>
      </c>
      <c r="C179" s="109" t="s">
        <v>202</v>
      </c>
      <c r="D179" s="194" t="s">
        <v>489</v>
      </c>
      <c r="E179" s="109" t="s">
        <v>476</v>
      </c>
      <c r="F179" s="111" t="s">
        <v>490</v>
      </c>
      <c r="G179" s="112">
        <v>348.92</v>
      </c>
      <c r="H179" s="112">
        <v>62.92</v>
      </c>
      <c r="I179" s="143" t="s">
        <v>79</v>
      </c>
      <c r="J179" s="112">
        <f>IF(I179="SI",G179-H179,G179)</f>
        <v>286</v>
      </c>
      <c r="K179" s="195" t="s">
        <v>491</v>
      </c>
      <c r="L179" s="108">
        <v>2019</v>
      </c>
      <c r="M179" s="108">
        <v>826</v>
      </c>
      <c r="N179" s="109" t="s">
        <v>202</v>
      </c>
      <c r="O179" s="111" t="s">
        <v>313</v>
      </c>
      <c r="P179" s="109" t="s">
        <v>314</v>
      </c>
      <c r="Q179" s="109" t="s">
        <v>84</v>
      </c>
      <c r="R179" s="108">
        <v>1</v>
      </c>
      <c r="S179" s="111" t="s">
        <v>85</v>
      </c>
      <c r="T179" s="108">
        <v>1080103</v>
      </c>
      <c r="U179" s="108">
        <v>2780</v>
      </c>
      <c r="V179" s="108">
        <v>4</v>
      </c>
      <c r="W179" s="108">
        <v>1</v>
      </c>
      <c r="X179" s="113">
        <v>2018</v>
      </c>
      <c r="Y179" s="113">
        <v>330</v>
      </c>
      <c r="Z179" s="113">
        <v>0</v>
      </c>
      <c r="AA179" s="114" t="s">
        <v>182</v>
      </c>
      <c r="AB179" s="108">
        <v>188</v>
      </c>
      <c r="AC179" s="109" t="s">
        <v>182</v>
      </c>
      <c r="AD179" s="196" t="s">
        <v>582</v>
      </c>
      <c r="AE179" s="196" t="s">
        <v>182</v>
      </c>
      <c r="AF179" s="197">
        <f>AE179-AD179</f>
        <v>-25</v>
      </c>
      <c r="AG179" s="198">
        <f>IF(AI179="SI",0,J179)</f>
        <v>286</v>
      </c>
      <c r="AH179" s="199">
        <f>AG179*AF179</f>
        <v>-7150</v>
      </c>
      <c r="AI179" s="200"/>
    </row>
    <row r="180" spans="1:35" ht="15">
      <c r="A180" s="108">
        <v>2019</v>
      </c>
      <c r="B180" s="108">
        <v>75</v>
      </c>
      <c r="C180" s="109" t="s">
        <v>492</v>
      </c>
      <c r="D180" s="194" t="s">
        <v>493</v>
      </c>
      <c r="E180" s="109" t="s">
        <v>202</v>
      </c>
      <c r="F180" s="111" t="s">
        <v>494</v>
      </c>
      <c r="G180" s="112">
        <v>10400</v>
      </c>
      <c r="H180" s="112">
        <v>0</v>
      </c>
      <c r="I180" s="143" t="s">
        <v>157</v>
      </c>
      <c r="J180" s="112">
        <f>IF(I180="SI",G180-H180,G180)</f>
        <v>10400</v>
      </c>
      <c r="K180" s="195" t="s">
        <v>495</v>
      </c>
      <c r="L180" s="108">
        <v>2019</v>
      </c>
      <c r="M180" s="108">
        <v>850</v>
      </c>
      <c r="N180" s="109" t="s">
        <v>190</v>
      </c>
      <c r="O180" s="111" t="s">
        <v>496</v>
      </c>
      <c r="P180" s="109" t="s">
        <v>497</v>
      </c>
      <c r="Q180" s="109" t="s">
        <v>498</v>
      </c>
      <c r="R180" s="108">
        <v>3</v>
      </c>
      <c r="S180" s="111" t="s">
        <v>162</v>
      </c>
      <c r="T180" s="108">
        <v>2040201</v>
      </c>
      <c r="U180" s="108">
        <v>7130</v>
      </c>
      <c r="V180" s="108">
        <v>18</v>
      </c>
      <c r="W180" s="108">
        <v>1</v>
      </c>
      <c r="X180" s="113">
        <v>2018</v>
      </c>
      <c r="Y180" s="113">
        <v>255</v>
      </c>
      <c r="Z180" s="113">
        <v>0</v>
      </c>
      <c r="AA180" s="114" t="s">
        <v>84</v>
      </c>
      <c r="AB180" s="108">
        <v>415</v>
      </c>
      <c r="AC180" s="109" t="s">
        <v>499</v>
      </c>
      <c r="AD180" s="196" t="s">
        <v>597</v>
      </c>
      <c r="AE180" s="196" t="s">
        <v>499</v>
      </c>
      <c r="AF180" s="197">
        <f>AE180-AD180</f>
        <v>49</v>
      </c>
      <c r="AG180" s="198">
        <f>IF(AI180="SI",0,J180)</f>
        <v>10400</v>
      </c>
      <c r="AH180" s="199">
        <f>AG180*AF180</f>
        <v>509600</v>
      </c>
      <c r="AI180" s="200"/>
    </row>
    <row r="181" spans="1:35" ht="15">
      <c r="A181" s="108">
        <v>2019</v>
      </c>
      <c r="B181" s="108">
        <v>76</v>
      </c>
      <c r="C181" s="109" t="s">
        <v>500</v>
      </c>
      <c r="D181" s="194" t="s">
        <v>501</v>
      </c>
      <c r="E181" s="109" t="s">
        <v>502</v>
      </c>
      <c r="F181" s="111" t="s">
        <v>503</v>
      </c>
      <c r="G181" s="112">
        <v>401</v>
      </c>
      <c r="H181" s="112">
        <v>0</v>
      </c>
      <c r="I181" s="143" t="s">
        <v>157</v>
      </c>
      <c r="J181" s="112">
        <f>IF(I181="SI",G181-H181,G181)</f>
        <v>401</v>
      </c>
      <c r="K181" s="195" t="s">
        <v>504</v>
      </c>
      <c r="L181" s="108">
        <v>2019</v>
      </c>
      <c r="M181" s="108">
        <v>903</v>
      </c>
      <c r="N181" s="109" t="s">
        <v>279</v>
      </c>
      <c r="O181" s="111" t="s">
        <v>505</v>
      </c>
      <c r="P181" s="109" t="s">
        <v>506</v>
      </c>
      <c r="Q181" s="109" t="s">
        <v>507</v>
      </c>
      <c r="R181" s="108">
        <v>2</v>
      </c>
      <c r="S181" s="111" t="s">
        <v>103</v>
      </c>
      <c r="T181" s="108">
        <v>1010603</v>
      </c>
      <c r="U181" s="108">
        <v>580</v>
      </c>
      <c r="V181" s="108">
        <v>14</v>
      </c>
      <c r="W181" s="108">
        <v>1</v>
      </c>
      <c r="X181" s="113">
        <v>2018</v>
      </c>
      <c r="Y181" s="113">
        <v>111</v>
      </c>
      <c r="Z181" s="113">
        <v>0</v>
      </c>
      <c r="AA181" s="114" t="s">
        <v>104</v>
      </c>
      <c r="AB181" s="108">
        <v>262</v>
      </c>
      <c r="AC181" s="109" t="s">
        <v>104</v>
      </c>
      <c r="AD181" s="196" t="s">
        <v>638</v>
      </c>
      <c r="AE181" s="196" t="s">
        <v>104</v>
      </c>
      <c r="AF181" s="197">
        <f>AE181-AD181</f>
        <v>-15</v>
      </c>
      <c r="AG181" s="198">
        <f>IF(AI181="SI",0,J181)</f>
        <v>401</v>
      </c>
      <c r="AH181" s="199">
        <f>AG181*AF181</f>
        <v>-6015</v>
      </c>
      <c r="AI181" s="200"/>
    </row>
    <row r="182" spans="1:35" ht="15">
      <c r="A182" s="108">
        <v>2019</v>
      </c>
      <c r="B182" s="108">
        <v>77</v>
      </c>
      <c r="C182" s="109" t="s">
        <v>445</v>
      </c>
      <c r="D182" s="194" t="s">
        <v>508</v>
      </c>
      <c r="E182" s="109" t="s">
        <v>166</v>
      </c>
      <c r="F182" s="111" t="s">
        <v>509</v>
      </c>
      <c r="G182" s="112">
        <v>2670.72</v>
      </c>
      <c r="H182" s="112">
        <v>102.72</v>
      </c>
      <c r="I182" s="143" t="s">
        <v>79</v>
      </c>
      <c r="J182" s="112">
        <f>IF(I182="SI",G182-H182,G182)</f>
        <v>2568</v>
      </c>
      <c r="K182" s="195" t="s">
        <v>122</v>
      </c>
      <c r="L182" s="108">
        <v>2019</v>
      </c>
      <c r="M182" s="108">
        <v>1006</v>
      </c>
      <c r="N182" s="109" t="s">
        <v>445</v>
      </c>
      <c r="O182" s="111" t="s">
        <v>510</v>
      </c>
      <c r="P182" s="109" t="s">
        <v>124</v>
      </c>
      <c r="Q182" s="109" t="s">
        <v>84</v>
      </c>
      <c r="R182" s="108">
        <v>1</v>
      </c>
      <c r="S182" s="111" t="s">
        <v>85</v>
      </c>
      <c r="T182" s="108">
        <v>1040502</v>
      </c>
      <c r="U182" s="108">
        <v>1890</v>
      </c>
      <c r="V182" s="108">
        <v>4</v>
      </c>
      <c r="W182" s="108">
        <v>1</v>
      </c>
      <c r="X182" s="113">
        <v>2019</v>
      </c>
      <c r="Y182" s="113">
        <v>238</v>
      </c>
      <c r="Z182" s="113">
        <v>0</v>
      </c>
      <c r="AA182" s="114" t="s">
        <v>84</v>
      </c>
      <c r="AB182" s="108">
        <v>0</v>
      </c>
      <c r="AC182" s="109" t="s">
        <v>445</v>
      </c>
      <c r="AD182" s="196" t="s">
        <v>305</v>
      </c>
      <c r="AE182" s="196" t="s">
        <v>445</v>
      </c>
      <c r="AF182" s="197">
        <f>AE182-AD182</f>
        <v>-18</v>
      </c>
      <c r="AG182" s="198">
        <f>IF(AI182="SI",0,J182)</f>
        <v>2568</v>
      </c>
      <c r="AH182" s="199">
        <f>AG182*AF182</f>
        <v>-46224</v>
      </c>
      <c r="AI182" s="200"/>
    </row>
    <row r="183" spans="1:35" ht="15">
      <c r="A183" s="108">
        <v>2019</v>
      </c>
      <c r="B183" s="108">
        <v>78</v>
      </c>
      <c r="C183" s="109" t="s">
        <v>445</v>
      </c>
      <c r="D183" s="194" t="s">
        <v>511</v>
      </c>
      <c r="E183" s="109" t="s">
        <v>166</v>
      </c>
      <c r="F183" s="111" t="s">
        <v>512</v>
      </c>
      <c r="G183" s="112">
        <v>-2670.72</v>
      </c>
      <c r="H183" s="112">
        <v>-102.72</v>
      </c>
      <c r="I183" s="143" t="s">
        <v>157</v>
      </c>
      <c r="J183" s="112">
        <f>IF(I183="SI",G183-H183,G183)</f>
        <v>-2670.72</v>
      </c>
      <c r="K183" s="195" t="s">
        <v>122</v>
      </c>
      <c r="L183" s="108">
        <v>2019</v>
      </c>
      <c r="M183" s="108">
        <v>1009</v>
      </c>
      <c r="N183" s="109" t="s">
        <v>445</v>
      </c>
      <c r="O183" s="111" t="s">
        <v>510</v>
      </c>
      <c r="P183" s="109" t="s">
        <v>124</v>
      </c>
      <c r="Q183" s="109" t="s">
        <v>84</v>
      </c>
      <c r="R183" s="108">
        <v>1</v>
      </c>
      <c r="S183" s="111" t="s">
        <v>85</v>
      </c>
      <c r="T183" s="108">
        <v>1040502</v>
      </c>
      <c r="U183" s="108">
        <v>1890</v>
      </c>
      <c r="V183" s="108">
        <v>4</v>
      </c>
      <c r="W183" s="108">
        <v>1</v>
      </c>
      <c r="X183" s="113">
        <v>2019</v>
      </c>
      <c r="Y183" s="113">
        <v>238</v>
      </c>
      <c r="Z183" s="113">
        <v>0</v>
      </c>
      <c r="AA183" s="114" t="s">
        <v>84</v>
      </c>
      <c r="AB183" s="108">
        <v>0</v>
      </c>
      <c r="AC183" s="109" t="s">
        <v>445</v>
      </c>
      <c r="AD183" s="196" t="s">
        <v>305</v>
      </c>
      <c r="AE183" s="196" t="s">
        <v>445</v>
      </c>
      <c r="AF183" s="197">
        <f>AE183-AD183</f>
        <v>-18</v>
      </c>
      <c r="AG183" s="198">
        <f>IF(AI183="SI",0,J183)</f>
        <v>-2670.72</v>
      </c>
      <c r="AH183" s="199">
        <f>AG183*AF183</f>
        <v>48072.96</v>
      </c>
      <c r="AI183" s="200"/>
    </row>
    <row r="184" spans="1:35" ht="15">
      <c r="A184" s="108">
        <v>2019</v>
      </c>
      <c r="B184" s="108">
        <v>79</v>
      </c>
      <c r="C184" s="109" t="s">
        <v>445</v>
      </c>
      <c r="D184" s="194" t="s">
        <v>513</v>
      </c>
      <c r="E184" s="109" t="s">
        <v>190</v>
      </c>
      <c r="F184" s="111" t="s">
        <v>514</v>
      </c>
      <c r="G184" s="112">
        <v>2791.36</v>
      </c>
      <c r="H184" s="112">
        <v>107.36</v>
      </c>
      <c r="I184" s="143" t="s">
        <v>79</v>
      </c>
      <c r="J184" s="112">
        <f>IF(I184="SI",G184-H184,G184)</f>
        <v>2684</v>
      </c>
      <c r="K184" s="195" t="s">
        <v>122</v>
      </c>
      <c r="L184" s="108">
        <v>2019</v>
      </c>
      <c r="M184" s="108">
        <v>1002</v>
      </c>
      <c r="N184" s="109" t="s">
        <v>445</v>
      </c>
      <c r="O184" s="111" t="s">
        <v>510</v>
      </c>
      <c r="P184" s="109" t="s">
        <v>124</v>
      </c>
      <c r="Q184" s="109" t="s">
        <v>84</v>
      </c>
      <c r="R184" s="108">
        <v>1</v>
      </c>
      <c r="S184" s="111" t="s">
        <v>85</v>
      </c>
      <c r="T184" s="108">
        <v>1040502</v>
      </c>
      <c r="U184" s="108">
        <v>1890</v>
      </c>
      <c r="V184" s="108">
        <v>4</v>
      </c>
      <c r="W184" s="108">
        <v>1</v>
      </c>
      <c r="X184" s="113">
        <v>2019</v>
      </c>
      <c r="Y184" s="113">
        <v>238</v>
      </c>
      <c r="Z184" s="113">
        <v>0</v>
      </c>
      <c r="AA184" s="114" t="s">
        <v>515</v>
      </c>
      <c r="AB184" s="108">
        <v>444</v>
      </c>
      <c r="AC184" s="109" t="s">
        <v>515</v>
      </c>
      <c r="AD184" s="196" t="s">
        <v>388</v>
      </c>
      <c r="AE184" s="196" t="s">
        <v>515</v>
      </c>
      <c r="AF184" s="197">
        <f>AE184-AD184</f>
        <v>20</v>
      </c>
      <c r="AG184" s="198">
        <f>IF(AI184="SI",0,J184)</f>
        <v>2684</v>
      </c>
      <c r="AH184" s="199">
        <f>AG184*AF184</f>
        <v>53680</v>
      </c>
      <c r="AI184" s="200"/>
    </row>
    <row r="185" spans="1:35" ht="15">
      <c r="A185" s="108">
        <v>2019</v>
      </c>
      <c r="B185" s="108">
        <v>80</v>
      </c>
      <c r="C185" s="109" t="s">
        <v>445</v>
      </c>
      <c r="D185" s="194" t="s">
        <v>516</v>
      </c>
      <c r="E185" s="109" t="s">
        <v>190</v>
      </c>
      <c r="F185" s="111" t="s">
        <v>517</v>
      </c>
      <c r="G185" s="112">
        <v>436.03</v>
      </c>
      <c r="H185" s="112">
        <v>78.63</v>
      </c>
      <c r="I185" s="143" t="s">
        <v>79</v>
      </c>
      <c r="J185" s="112">
        <f>IF(I185="SI",G185-H185,G185)</f>
        <v>357.4</v>
      </c>
      <c r="K185" s="195" t="s">
        <v>84</v>
      </c>
      <c r="L185" s="108">
        <v>2019</v>
      </c>
      <c r="M185" s="108">
        <v>936</v>
      </c>
      <c r="N185" s="109" t="s">
        <v>518</v>
      </c>
      <c r="O185" s="111" t="s">
        <v>151</v>
      </c>
      <c r="P185" s="109" t="s">
        <v>152</v>
      </c>
      <c r="Q185" s="109" t="s">
        <v>153</v>
      </c>
      <c r="R185" s="108">
        <v>1</v>
      </c>
      <c r="S185" s="111" t="s">
        <v>85</v>
      </c>
      <c r="T185" s="108">
        <v>1080203</v>
      </c>
      <c r="U185" s="108">
        <v>2890</v>
      </c>
      <c r="V185" s="108">
        <v>2</v>
      </c>
      <c r="W185" s="108">
        <v>1</v>
      </c>
      <c r="X185" s="113">
        <v>2019</v>
      </c>
      <c r="Y185" s="113">
        <v>60</v>
      </c>
      <c r="Z185" s="113">
        <v>0</v>
      </c>
      <c r="AA185" s="114" t="s">
        <v>146</v>
      </c>
      <c r="AB185" s="108">
        <v>308</v>
      </c>
      <c r="AC185" s="109" t="s">
        <v>146</v>
      </c>
      <c r="AD185" s="196" t="s">
        <v>519</v>
      </c>
      <c r="AE185" s="196" t="s">
        <v>146</v>
      </c>
      <c r="AF185" s="197">
        <f>AE185-AD185</f>
        <v>-4</v>
      </c>
      <c r="AG185" s="198">
        <f>IF(AI185="SI",0,J185)</f>
        <v>357.4</v>
      </c>
      <c r="AH185" s="199">
        <f>AG185*AF185</f>
        <v>-1429.6</v>
      </c>
      <c r="AI185" s="200"/>
    </row>
    <row r="186" spans="1:35" ht="15">
      <c r="A186" s="108">
        <v>2019</v>
      </c>
      <c r="B186" s="108">
        <v>81</v>
      </c>
      <c r="C186" s="109" t="s">
        <v>445</v>
      </c>
      <c r="D186" s="194" t="s">
        <v>520</v>
      </c>
      <c r="E186" s="109" t="s">
        <v>492</v>
      </c>
      <c r="F186" s="111" t="s">
        <v>521</v>
      </c>
      <c r="G186" s="112">
        <v>157.01</v>
      </c>
      <c r="H186" s="112">
        <v>28.31</v>
      </c>
      <c r="I186" s="143" t="s">
        <v>79</v>
      </c>
      <c r="J186" s="112">
        <f>IF(I186="SI",G186-H186,G186)</f>
        <v>128.7</v>
      </c>
      <c r="K186" s="195" t="s">
        <v>312</v>
      </c>
      <c r="L186" s="108">
        <v>2019</v>
      </c>
      <c r="M186" s="108">
        <v>935</v>
      </c>
      <c r="N186" s="109" t="s">
        <v>518</v>
      </c>
      <c r="O186" s="111" t="s">
        <v>313</v>
      </c>
      <c r="P186" s="109" t="s">
        <v>314</v>
      </c>
      <c r="Q186" s="109" t="s">
        <v>84</v>
      </c>
      <c r="R186" s="108">
        <v>1</v>
      </c>
      <c r="S186" s="111" t="s">
        <v>85</v>
      </c>
      <c r="T186" s="108">
        <v>1100503</v>
      </c>
      <c r="U186" s="108">
        <v>4210</v>
      </c>
      <c r="V186" s="108">
        <v>2</v>
      </c>
      <c r="W186" s="108">
        <v>2</v>
      </c>
      <c r="X186" s="113">
        <v>2019</v>
      </c>
      <c r="Y186" s="113">
        <v>90</v>
      </c>
      <c r="Z186" s="113">
        <v>0</v>
      </c>
      <c r="AA186" s="114" t="s">
        <v>104</v>
      </c>
      <c r="AB186" s="108">
        <v>256</v>
      </c>
      <c r="AC186" s="109" t="s">
        <v>104</v>
      </c>
      <c r="AD186" s="196" t="s">
        <v>556</v>
      </c>
      <c r="AE186" s="196" t="s">
        <v>104</v>
      </c>
      <c r="AF186" s="197">
        <f>AE186-AD186</f>
        <v>-13</v>
      </c>
      <c r="AG186" s="198">
        <f>IF(AI186="SI",0,J186)</f>
        <v>128.7</v>
      </c>
      <c r="AH186" s="199">
        <f>AG186*AF186</f>
        <v>-1673.1</v>
      </c>
      <c r="AI186" s="200"/>
    </row>
    <row r="187" spans="1:35" ht="15">
      <c r="A187" s="108">
        <v>2019</v>
      </c>
      <c r="B187" s="108">
        <v>82</v>
      </c>
      <c r="C187" s="109" t="s">
        <v>445</v>
      </c>
      <c r="D187" s="194" t="s">
        <v>522</v>
      </c>
      <c r="E187" s="109" t="s">
        <v>492</v>
      </c>
      <c r="F187" s="111" t="s">
        <v>523</v>
      </c>
      <c r="G187" s="112">
        <v>491.9</v>
      </c>
      <c r="H187" s="112">
        <v>88.7</v>
      </c>
      <c r="I187" s="143" t="s">
        <v>79</v>
      </c>
      <c r="J187" s="112">
        <f>IF(I187="SI",G187-H187,G187)</f>
        <v>403.2</v>
      </c>
      <c r="K187" s="195" t="s">
        <v>524</v>
      </c>
      <c r="L187" s="108">
        <v>2019</v>
      </c>
      <c r="M187" s="108">
        <v>943</v>
      </c>
      <c r="N187" s="109" t="s">
        <v>518</v>
      </c>
      <c r="O187" s="111" t="s">
        <v>313</v>
      </c>
      <c r="P187" s="109" t="s">
        <v>314</v>
      </c>
      <c r="Q187" s="109" t="s">
        <v>84</v>
      </c>
      <c r="R187" s="108">
        <v>1</v>
      </c>
      <c r="S187" s="111" t="s">
        <v>85</v>
      </c>
      <c r="T187" s="108">
        <v>1080103</v>
      </c>
      <c r="U187" s="108">
        <v>2780</v>
      </c>
      <c r="V187" s="108">
        <v>2</v>
      </c>
      <c r="W187" s="108">
        <v>1</v>
      </c>
      <c r="X187" s="113">
        <v>2018</v>
      </c>
      <c r="Y187" s="113">
        <v>313</v>
      </c>
      <c r="Z187" s="113">
        <v>0</v>
      </c>
      <c r="AA187" s="114" t="s">
        <v>104</v>
      </c>
      <c r="AB187" s="108">
        <v>255</v>
      </c>
      <c r="AC187" s="109" t="s">
        <v>104</v>
      </c>
      <c r="AD187" s="196" t="s">
        <v>556</v>
      </c>
      <c r="AE187" s="196" t="s">
        <v>104</v>
      </c>
      <c r="AF187" s="197">
        <f>AE187-AD187</f>
        <v>-13</v>
      </c>
      <c r="AG187" s="198">
        <f>IF(AI187="SI",0,J187)</f>
        <v>403.2</v>
      </c>
      <c r="AH187" s="199">
        <f>AG187*AF187</f>
        <v>-5241.599999999999</v>
      </c>
      <c r="AI187" s="200"/>
    </row>
    <row r="188" spans="1:35" ht="15">
      <c r="A188" s="108">
        <v>2019</v>
      </c>
      <c r="B188" s="108">
        <v>83</v>
      </c>
      <c r="C188" s="109" t="s">
        <v>445</v>
      </c>
      <c r="D188" s="194" t="s">
        <v>525</v>
      </c>
      <c r="E188" s="109" t="s">
        <v>190</v>
      </c>
      <c r="F188" s="111" t="s">
        <v>421</v>
      </c>
      <c r="G188" s="112">
        <v>200</v>
      </c>
      <c r="H188" s="112">
        <v>0</v>
      </c>
      <c r="I188" s="143" t="s">
        <v>157</v>
      </c>
      <c r="J188" s="112">
        <f>IF(I188="SI",G188-H188,G188)</f>
        <v>200</v>
      </c>
      <c r="K188" s="195" t="s">
        <v>422</v>
      </c>
      <c r="L188" s="108">
        <v>2019</v>
      </c>
      <c r="M188" s="108">
        <v>922</v>
      </c>
      <c r="N188" s="109" t="s">
        <v>500</v>
      </c>
      <c r="O188" s="111" t="s">
        <v>423</v>
      </c>
      <c r="P188" s="109" t="s">
        <v>424</v>
      </c>
      <c r="Q188" s="109" t="s">
        <v>424</v>
      </c>
      <c r="R188" s="108">
        <v>1</v>
      </c>
      <c r="S188" s="111" t="s">
        <v>85</v>
      </c>
      <c r="T188" s="108">
        <v>1010303</v>
      </c>
      <c r="U188" s="108">
        <v>250</v>
      </c>
      <c r="V188" s="108">
        <v>8</v>
      </c>
      <c r="W188" s="108">
        <v>1</v>
      </c>
      <c r="X188" s="113">
        <v>2019</v>
      </c>
      <c r="Y188" s="113">
        <v>21</v>
      </c>
      <c r="Z188" s="113">
        <v>0</v>
      </c>
      <c r="AA188" s="114" t="s">
        <v>104</v>
      </c>
      <c r="AB188" s="108">
        <v>254</v>
      </c>
      <c r="AC188" s="109" t="s">
        <v>104</v>
      </c>
      <c r="AD188" s="196" t="s">
        <v>526</v>
      </c>
      <c r="AE188" s="196" t="s">
        <v>104</v>
      </c>
      <c r="AF188" s="197">
        <f>AE188-AD188</f>
        <v>-29</v>
      </c>
      <c r="AG188" s="198">
        <f>IF(AI188="SI",0,J188)</f>
        <v>200</v>
      </c>
      <c r="AH188" s="199">
        <f>AG188*AF188</f>
        <v>-5800</v>
      </c>
      <c r="AI188" s="200"/>
    </row>
    <row r="189" spans="1:35" ht="15">
      <c r="A189" s="108">
        <v>2019</v>
      </c>
      <c r="B189" s="108">
        <v>84</v>
      </c>
      <c r="C189" s="109" t="s">
        <v>445</v>
      </c>
      <c r="D189" s="194" t="s">
        <v>527</v>
      </c>
      <c r="E189" s="109" t="s">
        <v>182</v>
      </c>
      <c r="F189" s="111" t="s">
        <v>528</v>
      </c>
      <c r="G189" s="112">
        <v>1274.08</v>
      </c>
      <c r="H189" s="112">
        <v>0</v>
      </c>
      <c r="I189" s="143" t="s">
        <v>79</v>
      </c>
      <c r="J189" s="112">
        <f>IF(I189="SI",G189-H189,G189)</f>
        <v>1274.08</v>
      </c>
      <c r="K189" s="195" t="s">
        <v>259</v>
      </c>
      <c r="L189" s="108">
        <v>0</v>
      </c>
      <c r="M189" s="108">
        <v>925</v>
      </c>
      <c r="N189" s="109"/>
      <c r="O189" s="111" t="s">
        <v>260</v>
      </c>
      <c r="P189" s="109" t="s">
        <v>261</v>
      </c>
      <c r="Q189" s="109" t="s">
        <v>261</v>
      </c>
      <c r="R189" s="108">
        <v>1</v>
      </c>
      <c r="S189" s="111" t="s">
        <v>85</v>
      </c>
      <c r="T189" s="108">
        <v>1080203</v>
      </c>
      <c r="U189" s="108">
        <v>2890</v>
      </c>
      <c r="V189" s="108">
        <v>4</v>
      </c>
      <c r="W189" s="108">
        <v>1</v>
      </c>
      <c r="X189" s="113">
        <v>2019</v>
      </c>
      <c r="Y189" s="113">
        <v>2</v>
      </c>
      <c r="Z189" s="113">
        <v>0</v>
      </c>
      <c r="AA189" s="114" t="s">
        <v>104</v>
      </c>
      <c r="AB189" s="108">
        <v>270</v>
      </c>
      <c r="AC189" s="109" t="s">
        <v>468</v>
      </c>
      <c r="AD189" s="196" t="s">
        <v>529</v>
      </c>
      <c r="AE189" s="196" t="s">
        <v>529</v>
      </c>
      <c r="AF189" s="197">
        <f>AE189-AD189</f>
        <v>0</v>
      </c>
      <c r="AG189" s="198">
        <f>IF(AI189="SI",0,J189)</f>
        <v>1274.08</v>
      </c>
      <c r="AH189" s="199">
        <f>AG189*AF189</f>
        <v>0</v>
      </c>
      <c r="AI189" s="200"/>
    </row>
    <row r="190" spans="1:35" ht="15">
      <c r="A190" s="108">
        <v>2019</v>
      </c>
      <c r="B190" s="108">
        <v>84</v>
      </c>
      <c r="C190" s="109" t="s">
        <v>445</v>
      </c>
      <c r="D190" s="194" t="s">
        <v>527</v>
      </c>
      <c r="E190" s="109" t="s">
        <v>182</v>
      </c>
      <c r="F190" s="111" t="s">
        <v>528</v>
      </c>
      <c r="G190" s="112">
        <v>280.3</v>
      </c>
      <c r="H190" s="112">
        <v>280.3</v>
      </c>
      <c r="I190" s="143" t="s">
        <v>79</v>
      </c>
      <c r="J190" s="112">
        <f>IF(I190="SI",G190-H190,G190)</f>
        <v>0</v>
      </c>
      <c r="K190" s="195" t="s">
        <v>259</v>
      </c>
      <c r="L190" s="108">
        <v>0</v>
      </c>
      <c r="M190" s="108">
        <v>925</v>
      </c>
      <c r="N190" s="109"/>
      <c r="O190" s="111" t="s">
        <v>260</v>
      </c>
      <c r="P190" s="109" t="s">
        <v>261</v>
      </c>
      <c r="Q190" s="109" t="s">
        <v>261</v>
      </c>
      <c r="R190" s="108">
        <v>1</v>
      </c>
      <c r="S190" s="111" t="s">
        <v>85</v>
      </c>
      <c r="T190" s="108">
        <v>1080203</v>
      </c>
      <c r="U190" s="108">
        <v>2890</v>
      </c>
      <c r="V190" s="108">
        <v>4</v>
      </c>
      <c r="W190" s="108">
        <v>1</v>
      </c>
      <c r="X190" s="113">
        <v>2019</v>
      </c>
      <c r="Y190" s="113">
        <v>2</v>
      </c>
      <c r="Z190" s="113">
        <v>0</v>
      </c>
      <c r="AA190" s="114" t="s">
        <v>104</v>
      </c>
      <c r="AB190" s="108">
        <v>271</v>
      </c>
      <c r="AC190" s="109" t="s">
        <v>468</v>
      </c>
      <c r="AD190" s="196" t="s">
        <v>529</v>
      </c>
      <c r="AE190" s="196" t="s">
        <v>529</v>
      </c>
      <c r="AF190" s="197">
        <f>AE190-AD190</f>
        <v>0</v>
      </c>
      <c r="AG190" s="198">
        <f>IF(AI190="SI",0,J190)</f>
        <v>0</v>
      </c>
      <c r="AH190" s="199">
        <f>AG190*AF190</f>
        <v>0</v>
      </c>
      <c r="AI190" s="200"/>
    </row>
    <row r="191" spans="1:35" ht="15">
      <c r="A191" s="108">
        <v>2019</v>
      </c>
      <c r="B191" s="108">
        <v>85</v>
      </c>
      <c r="C191" s="109" t="s">
        <v>445</v>
      </c>
      <c r="D191" s="194" t="s">
        <v>530</v>
      </c>
      <c r="E191" s="109" t="s">
        <v>182</v>
      </c>
      <c r="F191" s="111" t="s">
        <v>528</v>
      </c>
      <c r="G191" s="112">
        <v>32.97</v>
      </c>
      <c r="H191" s="112">
        <v>0</v>
      </c>
      <c r="I191" s="143" t="s">
        <v>79</v>
      </c>
      <c r="J191" s="112">
        <f>IF(I191="SI",G191-H191,G191)</f>
        <v>32.97</v>
      </c>
      <c r="K191" s="195" t="s">
        <v>259</v>
      </c>
      <c r="L191" s="108">
        <v>2019</v>
      </c>
      <c r="M191" s="108">
        <v>925</v>
      </c>
      <c r="N191" s="109" t="s">
        <v>500</v>
      </c>
      <c r="O191" s="111" t="s">
        <v>260</v>
      </c>
      <c r="P191" s="109" t="s">
        <v>261</v>
      </c>
      <c r="Q191" s="109" t="s">
        <v>261</v>
      </c>
      <c r="R191" s="108">
        <v>1</v>
      </c>
      <c r="S191" s="111" t="s">
        <v>85</v>
      </c>
      <c r="T191" s="108">
        <v>1100503</v>
      </c>
      <c r="U191" s="108">
        <v>4210</v>
      </c>
      <c r="V191" s="108">
        <v>2</v>
      </c>
      <c r="W191" s="108">
        <v>1</v>
      </c>
      <c r="X191" s="113">
        <v>2019</v>
      </c>
      <c r="Y191" s="113">
        <v>43</v>
      </c>
      <c r="Z191" s="113">
        <v>0</v>
      </c>
      <c r="AA191" s="114" t="s">
        <v>104</v>
      </c>
      <c r="AB191" s="108">
        <v>276</v>
      </c>
      <c r="AC191" s="109" t="s">
        <v>468</v>
      </c>
      <c r="AD191" s="196" t="s">
        <v>529</v>
      </c>
      <c r="AE191" s="196" t="s">
        <v>529</v>
      </c>
      <c r="AF191" s="197">
        <f>AE191-AD191</f>
        <v>0</v>
      </c>
      <c r="AG191" s="198">
        <f>IF(AI191="SI",0,J191)</f>
        <v>32.97</v>
      </c>
      <c r="AH191" s="199">
        <f>AG191*AF191</f>
        <v>0</v>
      </c>
      <c r="AI191" s="200"/>
    </row>
    <row r="192" spans="1:35" ht="15">
      <c r="A192" s="108">
        <v>2019</v>
      </c>
      <c r="B192" s="108">
        <v>85</v>
      </c>
      <c r="C192" s="109" t="s">
        <v>445</v>
      </c>
      <c r="D192" s="194" t="s">
        <v>530</v>
      </c>
      <c r="E192" s="109" t="s">
        <v>182</v>
      </c>
      <c r="F192" s="111" t="s">
        <v>531</v>
      </c>
      <c r="G192" s="112">
        <v>7.25</v>
      </c>
      <c r="H192" s="112">
        <v>7.25</v>
      </c>
      <c r="I192" s="143" t="s">
        <v>79</v>
      </c>
      <c r="J192" s="112">
        <f>IF(I192="SI",G192-H192,G192)</f>
        <v>0</v>
      </c>
      <c r="K192" s="195" t="s">
        <v>259</v>
      </c>
      <c r="L192" s="108">
        <v>2019</v>
      </c>
      <c r="M192" s="108">
        <v>925</v>
      </c>
      <c r="N192" s="109" t="s">
        <v>500</v>
      </c>
      <c r="O192" s="111" t="s">
        <v>260</v>
      </c>
      <c r="P192" s="109" t="s">
        <v>261</v>
      </c>
      <c r="Q192" s="109" t="s">
        <v>261</v>
      </c>
      <c r="R192" s="108">
        <v>1</v>
      </c>
      <c r="S192" s="111" t="s">
        <v>85</v>
      </c>
      <c r="T192" s="108">
        <v>1100503</v>
      </c>
      <c r="U192" s="108">
        <v>4210</v>
      </c>
      <c r="V192" s="108">
        <v>2</v>
      </c>
      <c r="W192" s="108">
        <v>1</v>
      </c>
      <c r="X192" s="113">
        <v>2019</v>
      </c>
      <c r="Y192" s="113">
        <v>43</v>
      </c>
      <c r="Z192" s="113">
        <v>0</v>
      </c>
      <c r="AA192" s="114" t="s">
        <v>104</v>
      </c>
      <c r="AB192" s="108">
        <v>281</v>
      </c>
      <c r="AC192" s="109" t="s">
        <v>468</v>
      </c>
      <c r="AD192" s="196" t="s">
        <v>529</v>
      </c>
      <c r="AE192" s="196" t="s">
        <v>529</v>
      </c>
      <c r="AF192" s="197">
        <f>AE192-AD192</f>
        <v>0</v>
      </c>
      <c r="AG192" s="198">
        <f>IF(AI192="SI",0,J192)</f>
        <v>0</v>
      </c>
      <c r="AH192" s="199">
        <f>AG192*AF192</f>
        <v>0</v>
      </c>
      <c r="AI192" s="200"/>
    </row>
    <row r="193" spans="1:35" ht="15">
      <c r="A193" s="108">
        <v>2019</v>
      </c>
      <c r="B193" s="108">
        <v>85</v>
      </c>
      <c r="C193" s="109" t="s">
        <v>445</v>
      </c>
      <c r="D193" s="194" t="s">
        <v>530</v>
      </c>
      <c r="E193" s="109" t="s">
        <v>182</v>
      </c>
      <c r="F193" s="111" t="s">
        <v>528</v>
      </c>
      <c r="G193" s="112">
        <v>59.92</v>
      </c>
      <c r="H193" s="112">
        <v>0</v>
      </c>
      <c r="I193" s="143" t="s">
        <v>79</v>
      </c>
      <c r="J193" s="112">
        <f>IF(I193="SI",G193-H193,G193)</f>
        <v>59.92</v>
      </c>
      <c r="K193" s="195" t="s">
        <v>259</v>
      </c>
      <c r="L193" s="108">
        <v>2019</v>
      </c>
      <c r="M193" s="108">
        <v>925</v>
      </c>
      <c r="N193" s="109" t="s">
        <v>500</v>
      </c>
      <c r="O193" s="111" t="s">
        <v>260</v>
      </c>
      <c r="P193" s="109" t="s">
        <v>261</v>
      </c>
      <c r="Q193" s="109" t="s">
        <v>261</v>
      </c>
      <c r="R193" s="108">
        <v>1</v>
      </c>
      <c r="S193" s="111" t="s">
        <v>85</v>
      </c>
      <c r="T193" s="108">
        <v>1010503</v>
      </c>
      <c r="U193" s="108">
        <v>470</v>
      </c>
      <c r="V193" s="108">
        <v>6</v>
      </c>
      <c r="W193" s="108">
        <v>1</v>
      </c>
      <c r="X193" s="113">
        <v>2019</v>
      </c>
      <c r="Y193" s="113">
        <v>52</v>
      </c>
      <c r="Z193" s="113">
        <v>0</v>
      </c>
      <c r="AA193" s="114" t="s">
        <v>104</v>
      </c>
      <c r="AB193" s="108">
        <v>273</v>
      </c>
      <c r="AC193" s="109" t="s">
        <v>468</v>
      </c>
      <c r="AD193" s="196" t="s">
        <v>529</v>
      </c>
      <c r="AE193" s="196" t="s">
        <v>529</v>
      </c>
      <c r="AF193" s="197">
        <f>AE193-AD193</f>
        <v>0</v>
      </c>
      <c r="AG193" s="198">
        <f>IF(AI193="SI",0,J193)</f>
        <v>59.92</v>
      </c>
      <c r="AH193" s="199">
        <f>AG193*AF193</f>
        <v>0</v>
      </c>
      <c r="AI193" s="200"/>
    </row>
    <row r="194" spans="1:35" ht="15">
      <c r="A194" s="108">
        <v>2019</v>
      </c>
      <c r="B194" s="108">
        <v>85</v>
      </c>
      <c r="C194" s="109" t="s">
        <v>445</v>
      </c>
      <c r="D194" s="194" t="s">
        <v>530</v>
      </c>
      <c r="E194" s="109" t="s">
        <v>182</v>
      </c>
      <c r="F194" s="111" t="s">
        <v>531</v>
      </c>
      <c r="G194" s="112">
        <v>13.18</v>
      </c>
      <c r="H194" s="112">
        <v>13.18</v>
      </c>
      <c r="I194" s="143" t="s">
        <v>79</v>
      </c>
      <c r="J194" s="112">
        <f>IF(I194="SI",G194-H194,G194)</f>
        <v>0</v>
      </c>
      <c r="K194" s="195" t="s">
        <v>259</v>
      </c>
      <c r="L194" s="108">
        <v>2019</v>
      </c>
      <c r="M194" s="108">
        <v>925</v>
      </c>
      <c r="N194" s="109" t="s">
        <v>500</v>
      </c>
      <c r="O194" s="111" t="s">
        <v>260</v>
      </c>
      <c r="P194" s="109" t="s">
        <v>261</v>
      </c>
      <c r="Q194" s="109" t="s">
        <v>261</v>
      </c>
      <c r="R194" s="108">
        <v>1</v>
      </c>
      <c r="S194" s="111" t="s">
        <v>85</v>
      </c>
      <c r="T194" s="108">
        <v>1010503</v>
      </c>
      <c r="U194" s="108">
        <v>470</v>
      </c>
      <c r="V194" s="108">
        <v>6</v>
      </c>
      <c r="W194" s="108">
        <v>1</v>
      </c>
      <c r="X194" s="113">
        <v>2019</v>
      </c>
      <c r="Y194" s="113">
        <v>52</v>
      </c>
      <c r="Z194" s="113">
        <v>0</v>
      </c>
      <c r="AA194" s="114" t="s">
        <v>104</v>
      </c>
      <c r="AB194" s="108">
        <v>278</v>
      </c>
      <c r="AC194" s="109" t="s">
        <v>468</v>
      </c>
      <c r="AD194" s="196" t="s">
        <v>529</v>
      </c>
      <c r="AE194" s="196" t="s">
        <v>529</v>
      </c>
      <c r="AF194" s="197">
        <f>AE194-AD194</f>
        <v>0</v>
      </c>
      <c r="AG194" s="198">
        <f>IF(AI194="SI",0,J194)</f>
        <v>0</v>
      </c>
      <c r="AH194" s="199">
        <f>AG194*AF194</f>
        <v>0</v>
      </c>
      <c r="AI194" s="200"/>
    </row>
    <row r="195" spans="1:35" ht="15">
      <c r="A195" s="108">
        <v>2019</v>
      </c>
      <c r="B195" s="108">
        <v>85</v>
      </c>
      <c r="C195" s="109" t="s">
        <v>445</v>
      </c>
      <c r="D195" s="194" t="s">
        <v>530</v>
      </c>
      <c r="E195" s="109" t="s">
        <v>182</v>
      </c>
      <c r="F195" s="111" t="s">
        <v>528</v>
      </c>
      <c r="G195" s="112">
        <v>224.66</v>
      </c>
      <c r="H195" s="112">
        <v>0</v>
      </c>
      <c r="I195" s="143" t="s">
        <v>79</v>
      </c>
      <c r="J195" s="112">
        <f>IF(I195="SI",G195-H195,G195)</f>
        <v>224.66</v>
      </c>
      <c r="K195" s="195" t="s">
        <v>259</v>
      </c>
      <c r="L195" s="108">
        <v>2019</v>
      </c>
      <c r="M195" s="108">
        <v>925</v>
      </c>
      <c r="N195" s="109" t="s">
        <v>500</v>
      </c>
      <c r="O195" s="111" t="s">
        <v>260</v>
      </c>
      <c r="P195" s="109" t="s">
        <v>261</v>
      </c>
      <c r="Q195" s="109" t="s">
        <v>261</v>
      </c>
      <c r="R195" s="108">
        <v>2</v>
      </c>
      <c r="S195" s="111" t="s">
        <v>103</v>
      </c>
      <c r="T195" s="108">
        <v>1040203</v>
      </c>
      <c r="U195" s="108">
        <v>1570</v>
      </c>
      <c r="V195" s="108">
        <v>4</v>
      </c>
      <c r="W195" s="108">
        <v>2</v>
      </c>
      <c r="X195" s="113">
        <v>2019</v>
      </c>
      <c r="Y195" s="113">
        <v>42</v>
      </c>
      <c r="Z195" s="113">
        <v>0</v>
      </c>
      <c r="AA195" s="114" t="s">
        <v>104</v>
      </c>
      <c r="AB195" s="108">
        <v>275</v>
      </c>
      <c r="AC195" s="109" t="s">
        <v>468</v>
      </c>
      <c r="AD195" s="196" t="s">
        <v>529</v>
      </c>
      <c r="AE195" s="196" t="s">
        <v>529</v>
      </c>
      <c r="AF195" s="197">
        <f>AE195-AD195</f>
        <v>0</v>
      </c>
      <c r="AG195" s="198">
        <f>IF(AI195="SI",0,J195)</f>
        <v>224.66</v>
      </c>
      <c r="AH195" s="199">
        <f>AG195*AF195</f>
        <v>0</v>
      </c>
      <c r="AI195" s="200"/>
    </row>
    <row r="196" spans="1:35" ht="15">
      <c r="A196" s="108">
        <v>2019</v>
      </c>
      <c r="B196" s="108">
        <v>85</v>
      </c>
      <c r="C196" s="109" t="s">
        <v>445</v>
      </c>
      <c r="D196" s="194" t="s">
        <v>530</v>
      </c>
      <c r="E196" s="109" t="s">
        <v>182</v>
      </c>
      <c r="F196" s="111" t="s">
        <v>531</v>
      </c>
      <c r="G196" s="112">
        <v>22.47</v>
      </c>
      <c r="H196" s="112">
        <v>22.47</v>
      </c>
      <c r="I196" s="143" t="s">
        <v>79</v>
      </c>
      <c r="J196" s="112">
        <f>IF(I196="SI",G196-H196,G196)</f>
        <v>0</v>
      </c>
      <c r="K196" s="195" t="s">
        <v>259</v>
      </c>
      <c r="L196" s="108">
        <v>2019</v>
      </c>
      <c r="M196" s="108">
        <v>925</v>
      </c>
      <c r="N196" s="109" t="s">
        <v>500</v>
      </c>
      <c r="O196" s="111" t="s">
        <v>260</v>
      </c>
      <c r="P196" s="109" t="s">
        <v>261</v>
      </c>
      <c r="Q196" s="109" t="s">
        <v>261</v>
      </c>
      <c r="R196" s="108">
        <v>2</v>
      </c>
      <c r="S196" s="111" t="s">
        <v>103</v>
      </c>
      <c r="T196" s="108">
        <v>1040203</v>
      </c>
      <c r="U196" s="108">
        <v>1570</v>
      </c>
      <c r="V196" s="108">
        <v>4</v>
      </c>
      <c r="W196" s="108">
        <v>2</v>
      </c>
      <c r="X196" s="113">
        <v>2019</v>
      </c>
      <c r="Y196" s="113">
        <v>42</v>
      </c>
      <c r="Z196" s="113">
        <v>0</v>
      </c>
      <c r="AA196" s="114" t="s">
        <v>104</v>
      </c>
      <c r="AB196" s="108">
        <v>280</v>
      </c>
      <c r="AC196" s="109" t="s">
        <v>468</v>
      </c>
      <c r="AD196" s="196" t="s">
        <v>529</v>
      </c>
      <c r="AE196" s="196" t="s">
        <v>529</v>
      </c>
      <c r="AF196" s="197">
        <f>AE196-AD196</f>
        <v>0</v>
      </c>
      <c r="AG196" s="198">
        <f>IF(AI196="SI",0,J196)</f>
        <v>0</v>
      </c>
      <c r="AH196" s="199">
        <f>AG196*AF196</f>
        <v>0</v>
      </c>
      <c r="AI196" s="200"/>
    </row>
    <row r="197" spans="1:35" ht="15">
      <c r="A197" s="108">
        <v>2019</v>
      </c>
      <c r="B197" s="108">
        <v>85</v>
      </c>
      <c r="C197" s="109" t="s">
        <v>445</v>
      </c>
      <c r="D197" s="194" t="s">
        <v>530</v>
      </c>
      <c r="E197" s="109" t="s">
        <v>182</v>
      </c>
      <c r="F197" s="111" t="s">
        <v>528</v>
      </c>
      <c r="G197" s="112">
        <v>445.4</v>
      </c>
      <c r="H197" s="112">
        <v>0</v>
      </c>
      <c r="I197" s="143" t="s">
        <v>79</v>
      </c>
      <c r="J197" s="112">
        <f>IF(I197="SI",G197-H197,G197)</f>
        <v>445.4</v>
      </c>
      <c r="K197" s="195" t="s">
        <v>259</v>
      </c>
      <c r="L197" s="108">
        <v>2019</v>
      </c>
      <c r="M197" s="108">
        <v>925</v>
      </c>
      <c r="N197" s="109" t="s">
        <v>500</v>
      </c>
      <c r="O197" s="111" t="s">
        <v>260</v>
      </c>
      <c r="P197" s="109" t="s">
        <v>261</v>
      </c>
      <c r="Q197" s="109" t="s">
        <v>261</v>
      </c>
      <c r="R197" s="108">
        <v>2</v>
      </c>
      <c r="S197" s="111" t="s">
        <v>103</v>
      </c>
      <c r="T197" s="108">
        <v>1040103</v>
      </c>
      <c r="U197" s="108">
        <v>1460</v>
      </c>
      <c r="V197" s="108">
        <v>4</v>
      </c>
      <c r="W197" s="108">
        <v>2</v>
      </c>
      <c r="X197" s="113">
        <v>2019</v>
      </c>
      <c r="Y197" s="113">
        <v>41</v>
      </c>
      <c r="Z197" s="113">
        <v>0</v>
      </c>
      <c r="AA197" s="114" t="s">
        <v>104</v>
      </c>
      <c r="AB197" s="108">
        <v>274</v>
      </c>
      <c r="AC197" s="109" t="s">
        <v>468</v>
      </c>
      <c r="AD197" s="196" t="s">
        <v>529</v>
      </c>
      <c r="AE197" s="196" t="s">
        <v>529</v>
      </c>
      <c r="AF197" s="197">
        <f>AE197-AD197</f>
        <v>0</v>
      </c>
      <c r="AG197" s="198">
        <f>IF(AI197="SI",0,J197)</f>
        <v>445.4</v>
      </c>
      <c r="AH197" s="199">
        <f>AG197*AF197</f>
        <v>0</v>
      </c>
      <c r="AI197" s="200"/>
    </row>
    <row r="198" spans="1:35" ht="15">
      <c r="A198" s="108">
        <v>2019</v>
      </c>
      <c r="B198" s="108">
        <v>85</v>
      </c>
      <c r="C198" s="109" t="s">
        <v>445</v>
      </c>
      <c r="D198" s="194" t="s">
        <v>530</v>
      </c>
      <c r="E198" s="109" t="s">
        <v>182</v>
      </c>
      <c r="F198" s="111" t="s">
        <v>531</v>
      </c>
      <c r="G198" s="112">
        <v>44.54</v>
      </c>
      <c r="H198" s="112">
        <v>44.54</v>
      </c>
      <c r="I198" s="143" t="s">
        <v>79</v>
      </c>
      <c r="J198" s="112">
        <f>IF(I198="SI",G198-H198,G198)</f>
        <v>0</v>
      </c>
      <c r="K198" s="195" t="s">
        <v>259</v>
      </c>
      <c r="L198" s="108">
        <v>2019</v>
      </c>
      <c r="M198" s="108">
        <v>925</v>
      </c>
      <c r="N198" s="109" t="s">
        <v>500</v>
      </c>
      <c r="O198" s="111" t="s">
        <v>260</v>
      </c>
      <c r="P198" s="109" t="s">
        <v>261</v>
      </c>
      <c r="Q198" s="109" t="s">
        <v>261</v>
      </c>
      <c r="R198" s="108">
        <v>2</v>
      </c>
      <c r="S198" s="111" t="s">
        <v>103</v>
      </c>
      <c r="T198" s="108">
        <v>1040103</v>
      </c>
      <c r="U198" s="108">
        <v>1460</v>
      </c>
      <c r="V198" s="108">
        <v>4</v>
      </c>
      <c r="W198" s="108">
        <v>2</v>
      </c>
      <c r="X198" s="113">
        <v>2019</v>
      </c>
      <c r="Y198" s="113">
        <v>41</v>
      </c>
      <c r="Z198" s="113">
        <v>0</v>
      </c>
      <c r="AA198" s="114" t="s">
        <v>104</v>
      </c>
      <c r="AB198" s="108">
        <v>279</v>
      </c>
      <c r="AC198" s="109" t="s">
        <v>468</v>
      </c>
      <c r="AD198" s="196" t="s">
        <v>529</v>
      </c>
      <c r="AE198" s="196" t="s">
        <v>529</v>
      </c>
      <c r="AF198" s="197">
        <f>AE198-AD198</f>
        <v>0</v>
      </c>
      <c r="AG198" s="198">
        <f>IF(AI198="SI",0,J198)</f>
        <v>0</v>
      </c>
      <c r="AH198" s="199">
        <f>AG198*AF198</f>
        <v>0</v>
      </c>
      <c r="AI198" s="200"/>
    </row>
    <row r="199" spans="1:35" ht="15">
      <c r="A199" s="108">
        <v>2019</v>
      </c>
      <c r="B199" s="108">
        <v>85</v>
      </c>
      <c r="C199" s="109" t="s">
        <v>445</v>
      </c>
      <c r="D199" s="194" t="s">
        <v>530</v>
      </c>
      <c r="E199" s="109" t="s">
        <v>182</v>
      </c>
      <c r="F199" s="111" t="s">
        <v>528</v>
      </c>
      <c r="G199" s="112">
        <v>459.7</v>
      </c>
      <c r="H199" s="112">
        <v>0</v>
      </c>
      <c r="I199" s="143" t="s">
        <v>79</v>
      </c>
      <c r="J199" s="112">
        <f>IF(I199="SI",G199-H199,G199)</f>
        <v>459.7</v>
      </c>
      <c r="K199" s="195" t="s">
        <v>259</v>
      </c>
      <c r="L199" s="108">
        <v>2019</v>
      </c>
      <c r="M199" s="108">
        <v>925</v>
      </c>
      <c r="N199" s="109" t="s">
        <v>500</v>
      </c>
      <c r="O199" s="111" t="s">
        <v>260</v>
      </c>
      <c r="P199" s="109" t="s">
        <v>261</v>
      </c>
      <c r="Q199" s="109" t="s">
        <v>261</v>
      </c>
      <c r="R199" s="108">
        <v>3</v>
      </c>
      <c r="S199" s="111" t="s">
        <v>162</v>
      </c>
      <c r="T199" s="108">
        <v>1010503</v>
      </c>
      <c r="U199" s="108">
        <v>470</v>
      </c>
      <c r="V199" s="108">
        <v>2</v>
      </c>
      <c r="W199" s="108">
        <v>1</v>
      </c>
      <c r="X199" s="113">
        <v>2019</v>
      </c>
      <c r="Y199" s="113">
        <v>40</v>
      </c>
      <c r="Z199" s="113">
        <v>0</v>
      </c>
      <c r="AA199" s="114" t="s">
        <v>104</v>
      </c>
      <c r="AB199" s="108">
        <v>272</v>
      </c>
      <c r="AC199" s="109" t="s">
        <v>468</v>
      </c>
      <c r="AD199" s="196" t="s">
        <v>529</v>
      </c>
      <c r="AE199" s="196" t="s">
        <v>529</v>
      </c>
      <c r="AF199" s="197">
        <f>AE199-AD199</f>
        <v>0</v>
      </c>
      <c r="AG199" s="198">
        <f>IF(AI199="SI",0,J199)</f>
        <v>459.7</v>
      </c>
      <c r="AH199" s="199">
        <f>AG199*AF199</f>
        <v>0</v>
      </c>
      <c r="AI199" s="200"/>
    </row>
    <row r="200" spans="1:35" ht="15">
      <c r="A200" s="108">
        <v>2019</v>
      </c>
      <c r="B200" s="108">
        <v>85</v>
      </c>
      <c r="C200" s="109" t="s">
        <v>445</v>
      </c>
      <c r="D200" s="194" t="s">
        <v>530</v>
      </c>
      <c r="E200" s="109" t="s">
        <v>182</v>
      </c>
      <c r="F200" s="111" t="s">
        <v>531</v>
      </c>
      <c r="G200" s="112">
        <v>101.14</v>
      </c>
      <c r="H200" s="112">
        <v>101.14</v>
      </c>
      <c r="I200" s="143" t="s">
        <v>79</v>
      </c>
      <c r="J200" s="112">
        <f>IF(I200="SI",G200-H200,G200)</f>
        <v>0</v>
      </c>
      <c r="K200" s="195" t="s">
        <v>259</v>
      </c>
      <c r="L200" s="108">
        <v>2019</v>
      </c>
      <c r="M200" s="108">
        <v>925</v>
      </c>
      <c r="N200" s="109" t="s">
        <v>500</v>
      </c>
      <c r="O200" s="111" t="s">
        <v>260</v>
      </c>
      <c r="P200" s="109" t="s">
        <v>261</v>
      </c>
      <c r="Q200" s="109" t="s">
        <v>261</v>
      </c>
      <c r="R200" s="108">
        <v>3</v>
      </c>
      <c r="S200" s="111" t="s">
        <v>162</v>
      </c>
      <c r="T200" s="108">
        <v>1010503</v>
      </c>
      <c r="U200" s="108">
        <v>470</v>
      </c>
      <c r="V200" s="108">
        <v>2</v>
      </c>
      <c r="W200" s="108">
        <v>1</v>
      </c>
      <c r="X200" s="113">
        <v>2019</v>
      </c>
      <c r="Y200" s="113">
        <v>40</v>
      </c>
      <c r="Z200" s="113">
        <v>0</v>
      </c>
      <c r="AA200" s="114" t="s">
        <v>104</v>
      </c>
      <c r="AB200" s="108">
        <v>277</v>
      </c>
      <c r="AC200" s="109" t="s">
        <v>468</v>
      </c>
      <c r="AD200" s="196" t="s">
        <v>529</v>
      </c>
      <c r="AE200" s="196" t="s">
        <v>529</v>
      </c>
      <c r="AF200" s="197">
        <f>AE200-AD200</f>
        <v>0</v>
      </c>
      <c r="AG200" s="198">
        <f>IF(AI200="SI",0,J200)</f>
        <v>0</v>
      </c>
      <c r="AH200" s="199">
        <f>AG200*AF200</f>
        <v>0</v>
      </c>
      <c r="AI200" s="200"/>
    </row>
    <row r="201" spans="1:35" ht="15">
      <c r="A201" s="108">
        <v>2019</v>
      </c>
      <c r="B201" s="108">
        <v>86</v>
      </c>
      <c r="C201" s="109" t="s">
        <v>445</v>
      </c>
      <c r="D201" s="194" t="s">
        <v>532</v>
      </c>
      <c r="E201" s="109" t="s">
        <v>367</v>
      </c>
      <c r="F201" s="111" t="s">
        <v>533</v>
      </c>
      <c r="G201" s="112">
        <v>1815.81</v>
      </c>
      <c r="H201" s="112">
        <v>0</v>
      </c>
      <c r="I201" s="143" t="s">
        <v>79</v>
      </c>
      <c r="J201" s="112">
        <f>IF(I201="SI",G201-H201,G201)</f>
        <v>1815.81</v>
      </c>
      <c r="K201" s="195" t="s">
        <v>534</v>
      </c>
      <c r="L201" s="108">
        <v>0</v>
      </c>
      <c r="M201" s="108">
        <v>921</v>
      </c>
      <c r="N201" s="109"/>
      <c r="O201" s="111" t="s">
        <v>260</v>
      </c>
      <c r="P201" s="109" t="s">
        <v>261</v>
      </c>
      <c r="Q201" s="109" t="s">
        <v>261</v>
      </c>
      <c r="R201" s="108">
        <v>2</v>
      </c>
      <c r="S201" s="111" t="s">
        <v>103</v>
      </c>
      <c r="T201" s="108">
        <v>1040203</v>
      </c>
      <c r="U201" s="108">
        <v>1570</v>
      </c>
      <c r="V201" s="108">
        <v>4</v>
      </c>
      <c r="W201" s="108">
        <v>4</v>
      </c>
      <c r="X201" s="113">
        <v>2019</v>
      </c>
      <c r="Y201" s="113">
        <v>95</v>
      </c>
      <c r="Z201" s="113">
        <v>0</v>
      </c>
      <c r="AA201" s="114" t="s">
        <v>104</v>
      </c>
      <c r="AB201" s="108">
        <v>284</v>
      </c>
      <c r="AC201" s="109" t="s">
        <v>468</v>
      </c>
      <c r="AD201" s="196" t="s">
        <v>535</v>
      </c>
      <c r="AE201" s="196" t="s">
        <v>535</v>
      </c>
      <c r="AF201" s="197">
        <f>AE201-AD201</f>
        <v>0</v>
      </c>
      <c r="AG201" s="198">
        <f>IF(AI201="SI",0,J201)</f>
        <v>1815.81</v>
      </c>
      <c r="AH201" s="199">
        <f>AG201*AF201</f>
        <v>0</v>
      </c>
      <c r="AI201" s="200"/>
    </row>
    <row r="202" spans="1:35" ht="15">
      <c r="A202" s="108">
        <v>2019</v>
      </c>
      <c r="B202" s="108">
        <v>86</v>
      </c>
      <c r="C202" s="109" t="s">
        <v>445</v>
      </c>
      <c r="D202" s="194" t="s">
        <v>532</v>
      </c>
      <c r="E202" s="109" t="s">
        <v>367</v>
      </c>
      <c r="F202" s="111" t="s">
        <v>533</v>
      </c>
      <c r="G202" s="112">
        <v>399.48</v>
      </c>
      <c r="H202" s="112">
        <v>399.48</v>
      </c>
      <c r="I202" s="143" t="s">
        <v>79</v>
      </c>
      <c r="J202" s="112">
        <f>IF(I202="SI",G202-H202,G202)</f>
        <v>0</v>
      </c>
      <c r="K202" s="195" t="s">
        <v>534</v>
      </c>
      <c r="L202" s="108">
        <v>0</v>
      </c>
      <c r="M202" s="108">
        <v>921</v>
      </c>
      <c r="N202" s="109"/>
      <c r="O202" s="111" t="s">
        <v>260</v>
      </c>
      <c r="P202" s="109" t="s">
        <v>261</v>
      </c>
      <c r="Q202" s="109" t="s">
        <v>261</v>
      </c>
      <c r="R202" s="108">
        <v>2</v>
      </c>
      <c r="S202" s="111" t="s">
        <v>103</v>
      </c>
      <c r="T202" s="108">
        <v>1040203</v>
      </c>
      <c r="U202" s="108">
        <v>1570</v>
      </c>
      <c r="V202" s="108">
        <v>4</v>
      </c>
      <c r="W202" s="108">
        <v>4</v>
      </c>
      <c r="X202" s="113">
        <v>2019</v>
      </c>
      <c r="Y202" s="113">
        <v>95</v>
      </c>
      <c r="Z202" s="113">
        <v>0</v>
      </c>
      <c r="AA202" s="114" t="s">
        <v>104</v>
      </c>
      <c r="AB202" s="108">
        <v>285</v>
      </c>
      <c r="AC202" s="109" t="s">
        <v>468</v>
      </c>
      <c r="AD202" s="196" t="s">
        <v>535</v>
      </c>
      <c r="AE202" s="196" t="s">
        <v>535</v>
      </c>
      <c r="AF202" s="197">
        <f>AE202-AD202</f>
        <v>0</v>
      </c>
      <c r="AG202" s="198">
        <f>IF(AI202="SI",0,J202)</f>
        <v>0</v>
      </c>
      <c r="AH202" s="199">
        <f>AG202*AF202</f>
        <v>0</v>
      </c>
      <c r="AI202" s="200"/>
    </row>
    <row r="203" spans="1:35" ht="15">
      <c r="A203" s="108">
        <v>2019</v>
      </c>
      <c r="B203" s="108">
        <v>87</v>
      </c>
      <c r="C203" s="109" t="s">
        <v>445</v>
      </c>
      <c r="D203" s="194" t="s">
        <v>536</v>
      </c>
      <c r="E203" s="109" t="s">
        <v>367</v>
      </c>
      <c r="F203" s="111" t="s">
        <v>533</v>
      </c>
      <c r="G203" s="112">
        <v>1092.3</v>
      </c>
      <c r="H203" s="112">
        <v>0</v>
      </c>
      <c r="I203" s="143" t="s">
        <v>79</v>
      </c>
      <c r="J203" s="112">
        <f>IF(I203="SI",G203-H203,G203)</f>
        <v>1092.3</v>
      </c>
      <c r="K203" s="195" t="s">
        <v>534</v>
      </c>
      <c r="L203" s="108">
        <v>0</v>
      </c>
      <c r="M203" s="108">
        <v>921</v>
      </c>
      <c r="N203" s="109"/>
      <c r="O203" s="111" t="s">
        <v>260</v>
      </c>
      <c r="P203" s="109" t="s">
        <v>261</v>
      </c>
      <c r="Q203" s="109" t="s">
        <v>261</v>
      </c>
      <c r="R203" s="108">
        <v>2</v>
      </c>
      <c r="S203" s="111" t="s">
        <v>103</v>
      </c>
      <c r="T203" s="108">
        <v>1040103</v>
      </c>
      <c r="U203" s="108">
        <v>1460</v>
      </c>
      <c r="V203" s="108">
        <v>4</v>
      </c>
      <c r="W203" s="108">
        <v>4</v>
      </c>
      <c r="X203" s="113">
        <v>2019</v>
      </c>
      <c r="Y203" s="113">
        <v>94</v>
      </c>
      <c r="Z203" s="113">
        <v>0</v>
      </c>
      <c r="AA203" s="114" t="s">
        <v>104</v>
      </c>
      <c r="AB203" s="108">
        <v>282</v>
      </c>
      <c r="AC203" s="109" t="s">
        <v>468</v>
      </c>
      <c r="AD203" s="196" t="s">
        <v>535</v>
      </c>
      <c r="AE203" s="196" t="s">
        <v>535</v>
      </c>
      <c r="AF203" s="197">
        <f>AE203-AD203</f>
        <v>0</v>
      </c>
      <c r="AG203" s="198">
        <f>IF(AI203="SI",0,J203)</f>
        <v>1092.3</v>
      </c>
      <c r="AH203" s="199">
        <f>AG203*AF203</f>
        <v>0</v>
      </c>
      <c r="AI203" s="200"/>
    </row>
    <row r="204" spans="1:35" ht="15">
      <c r="A204" s="108">
        <v>2019</v>
      </c>
      <c r="B204" s="108">
        <v>87</v>
      </c>
      <c r="C204" s="109" t="s">
        <v>445</v>
      </c>
      <c r="D204" s="194" t="s">
        <v>536</v>
      </c>
      <c r="E204" s="109" t="s">
        <v>367</v>
      </c>
      <c r="F204" s="111" t="s">
        <v>533</v>
      </c>
      <c r="G204" s="112">
        <v>240.31</v>
      </c>
      <c r="H204" s="112">
        <v>240.31</v>
      </c>
      <c r="I204" s="143" t="s">
        <v>79</v>
      </c>
      <c r="J204" s="112">
        <f>IF(I204="SI",G204-H204,G204)</f>
        <v>0</v>
      </c>
      <c r="K204" s="195" t="s">
        <v>534</v>
      </c>
      <c r="L204" s="108">
        <v>0</v>
      </c>
      <c r="M204" s="108">
        <v>921</v>
      </c>
      <c r="N204" s="109"/>
      <c r="O204" s="111" t="s">
        <v>260</v>
      </c>
      <c r="P204" s="109" t="s">
        <v>261</v>
      </c>
      <c r="Q204" s="109" t="s">
        <v>261</v>
      </c>
      <c r="R204" s="108">
        <v>2</v>
      </c>
      <c r="S204" s="111" t="s">
        <v>103</v>
      </c>
      <c r="T204" s="108">
        <v>1040103</v>
      </c>
      <c r="U204" s="108">
        <v>1460</v>
      </c>
      <c r="V204" s="108">
        <v>4</v>
      </c>
      <c r="W204" s="108">
        <v>4</v>
      </c>
      <c r="X204" s="113">
        <v>2019</v>
      </c>
      <c r="Y204" s="113">
        <v>94</v>
      </c>
      <c r="Z204" s="113">
        <v>0</v>
      </c>
      <c r="AA204" s="114" t="s">
        <v>104</v>
      </c>
      <c r="AB204" s="108">
        <v>283</v>
      </c>
      <c r="AC204" s="109" t="s">
        <v>468</v>
      </c>
      <c r="AD204" s="196" t="s">
        <v>535</v>
      </c>
      <c r="AE204" s="196" t="s">
        <v>535</v>
      </c>
      <c r="AF204" s="197">
        <f>AE204-AD204</f>
        <v>0</v>
      </c>
      <c r="AG204" s="198">
        <f>IF(AI204="SI",0,J204)</f>
        <v>0</v>
      </c>
      <c r="AH204" s="199">
        <f>AG204*AF204</f>
        <v>0</v>
      </c>
      <c r="AI204" s="200"/>
    </row>
    <row r="205" spans="1:35" ht="15">
      <c r="A205" s="108">
        <v>2019</v>
      </c>
      <c r="B205" s="108">
        <v>88</v>
      </c>
      <c r="C205" s="109" t="s">
        <v>445</v>
      </c>
      <c r="D205" s="194" t="s">
        <v>537</v>
      </c>
      <c r="E205" s="109" t="s">
        <v>367</v>
      </c>
      <c r="F205" s="111" t="s">
        <v>533</v>
      </c>
      <c r="G205" s="112">
        <v>391.06</v>
      </c>
      <c r="H205" s="112">
        <v>0</v>
      </c>
      <c r="I205" s="143" t="s">
        <v>79</v>
      </c>
      <c r="J205" s="112">
        <f>IF(I205="SI",G205-H205,G205)</f>
        <v>391.06</v>
      </c>
      <c r="K205" s="195" t="s">
        <v>534</v>
      </c>
      <c r="L205" s="108">
        <v>0</v>
      </c>
      <c r="M205" s="108">
        <v>921</v>
      </c>
      <c r="N205" s="109"/>
      <c r="O205" s="111" t="s">
        <v>260</v>
      </c>
      <c r="P205" s="109" t="s">
        <v>261</v>
      </c>
      <c r="Q205" s="109" t="s">
        <v>261</v>
      </c>
      <c r="R205" s="108">
        <v>3</v>
      </c>
      <c r="S205" s="111" t="s">
        <v>162</v>
      </c>
      <c r="T205" s="108">
        <v>1010503</v>
      </c>
      <c r="U205" s="108">
        <v>470</v>
      </c>
      <c r="V205" s="108">
        <v>2</v>
      </c>
      <c r="W205" s="108">
        <v>2</v>
      </c>
      <c r="X205" s="113">
        <v>2019</v>
      </c>
      <c r="Y205" s="113">
        <v>93</v>
      </c>
      <c r="Z205" s="113">
        <v>0</v>
      </c>
      <c r="AA205" s="114" t="s">
        <v>104</v>
      </c>
      <c r="AB205" s="108">
        <v>286</v>
      </c>
      <c r="AC205" s="109" t="s">
        <v>468</v>
      </c>
      <c r="AD205" s="196" t="s">
        <v>535</v>
      </c>
      <c r="AE205" s="196" t="s">
        <v>535</v>
      </c>
      <c r="AF205" s="197">
        <f>AE205-AD205</f>
        <v>0</v>
      </c>
      <c r="AG205" s="198">
        <f>IF(AI205="SI",0,J205)</f>
        <v>391.06</v>
      </c>
      <c r="AH205" s="199">
        <f>AG205*AF205</f>
        <v>0</v>
      </c>
      <c r="AI205" s="200"/>
    </row>
    <row r="206" spans="1:35" ht="15">
      <c r="A206" s="108">
        <v>2019</v>
      </c>
      <c r="B206" s="108">
        <v>88</v>
      </c>
      <c r="C206" s="109" t="s">
        <v>445</v>
      </c>
      <c r="D206" s="194" t="s">
        <v>537</v>
      </c>
      <c r="E206" s="109" t="s">
        <v>367</v>
      </c>
      <c r="F206" s="111" t="s">
        <v>533</v>
      </c>
      <c r="G206" s="112">
        <v>86.03</v>
      </c>
      <c r="H206" s="112">
        <v>86.03</v>
      </c>
      <c r="I206" s="143" t="s">
        <v>79</v>
      </c>
      <c r="J206" s="112">
        <f>IF(I206="SI",G206-H206,G206)</f>
        <v>0</v>
      </c>
      <c r="K206" s="195" t="s">
        <v>534</v>
      </c>
      <c r="L206" s="108">
        <v>0</v>
      </c>
      <c r="M206" s="108">
        <v>921</v>
      </c>
      <c r="N206" s="109"/>
      <c r="O206" s="111" t="s">
        <v>260</v>
      </c>
      <c r="P206" s="109" t="s">
        <v>261</v>
      </c>
      <c r="Q206" s="109" t="s">
        <v>261</v>
      </c>
      <c r="R206" s="108">
        <v>3</v>
      </c>
      <c r="S206" s="111" t="s">
        <v>162</v>
      </c>
      <c r="T206" s="108">
        <v>1010503</v>
      </c>
      <c r="U206" s="108">
        <v>470</v>
      </c>
      <c r="V206" s="108">
        <v>2</v>
      </c>
      <c r="W206" s="108">
        <v>2</v>
      </c>
      <c r="X206" s="113">
        <v>2019</v>
      </c>
      <c r="Y206" s="113">
        <v>93</v>
      </c>
      <c r="Z206" s="113">
        <v>0</v>
      </c>
      <c r="AA206" s="114" t="s">
        <v>104</v>
      </c>
      <c r="AB206" s="108">
        <v>287</v>
      </c>
      <c r="AC206" s="109" t="s">
        <v>468</v>
      </c>
      <c r="AD206" s="196" t="s">
        <v>535</v>
      </c>
      <c r="AE206" s="196" t="s">
        <v>535</v>
      </c>
      <c r="AF206" s="197">
        <f>AE206-AD206</f>
        <v>0</v>
      </c>
      <c r="AG206" s="198">
        <f>IF(AI206="SI",0,J206)</f>
        <v>0</v>
      </c>
      <c r="AH206" s="199">
        <f>AG206*AF206</f>
        <v>0</v>
      </c>
      <c r="AI206" s="200"/>
    </row>
    <row r="207" spans="1:35" ht="15">
      <c r="A207" s="108">
        <v>2019</v>
      </c>
      <c r="B207" s="108">
        <v>89</v>
      </c>
      <c r="C207" s="109" t="s">
        <v>445</v>
      </c>
      <c r="D207" s="194" t="s">
        <v>538</v>
      </c>
      <c r="E207" s="109" t="s">
        <v>367</v>
      </c>
      <c r="F207" s="111" t="s">
        <v>533</v>
      </c>
      <c r="G207" s="112">
        <v>53.96</v>
      </c>
      <c r="H207" s="112">
        <v>0</v>
      </c>
      <c r="I207" s="143" t="s">
        <v>79</v>
      </c>
      <c r="J207" s="112">
        <f>IF(I207="SI",G207-H207,G207)</f>
        <v>53.96</v>
      </c>
      <c r="K207" s="195" t="s">
        <v>534</v>
      </c>
      <c r="L207" s="108">
        <v>0</v>
      </c>
      <c r="M207" s="108">
        <v>921</v>
      </c>
      <c r="N207" s="109"/>
      <c r="O207" s="111" t="s">
        <v>260</v>
      </c>
      <c r="P207" s="109" t="s">
        <v>261</v>
      </c>
      <c r="Q207" s="109" t="s">
        <v>261</v>
      </c>
      <c r="R207" s="108">
        <v>3</v>
      </c>
      <c r="S207" s="111" t="s">
        <v>162</v>
      </c>
      <c r="T207" s="108">
        <v>1010503</v>
      </c>
      <c r="U207" s="108">
        <v>470</v>
      </c>
      <c r="V207" s="108">
        <v>2</v>
      </c>
      <c r="W207" s="108">
        <v>2</v>
      </c>
      <c r="X207" s="113">
        <v>2019</v>
      </c>
      <c r="Y207" s="113">
        <v>93</v>
      </c>
      <c r="Z207" s="113">
        <v>0</v>
      </c>
      <c r="AA207" s="114" t="s">
        <v>104</v>
      </c>
      <c r="AB207" s="108">
        <v>286</v>
      </c>
      <c r="AC207" s="109" t="s">
        <v>468</v>
      </c>
      <c r="AD207" s="196" t="s">
        <v>535</v>
      </c>
      <c r="AE207" s="196" t="s">
        <v>535</v>
      </c>
      <c r="AF207" s="197">
        <f>AE207-AD207</f>
        <v>0</v>
      </c>
      <c r="AG207" s="198">
        <f>IF(AI207="SI",0,J207)</f>
        <v>53.96</v>
      </c>
      <c r="AH207" s="199">
        <f>AG207*AF207</f>
        <v>0</v>
      </c>
      <c r="AI207" s="200"/>
    </row>
    <row r="208" spans="1:35" ht="15">
      <c r="A208" s="108">
        <v>2019</v>
      </c>
      <c r="B208" s="108">
        <v>89</v>
      </c>
      <c r="C208" s="109" t="s">
        <v>445</v>
      </c>
      <c r="D208" s="194" t="s">
        <v>538</v>
      </c>
      <c r="E208" s="109" t="s">
        <v>367</v>
      </c>
      <c r="F208" s="111" t="s">
        <v>533</v>
      </c>
      <c r="G208" s="112">
        <v>11.87</v>
      </c>
      <c r="H208" s="112">
        <v>11.87</v>
      </c>
      <c r="I208" s="143" t="s">
        <v>79</v>
      </c>
      <c r="J208" s="112">
        <f>IF(I208="SI",G208-H208,G208)</f>
        <v>0</v>
      </c>
      <c r="K208" s="195" t="s">
        <v>534</v>
      </c>
      <c r="L208" s="108">
        <v>0</v>
      </c>
      <c r="M208" s="108">
        <v>921</v>
      </c>
      <c r="N208" s="109"/>
      <c r="O208" s="111" t="s">
        <v>260</v>
      </c>
      <c r="P208" s="109" t="s">
        <v>261</v>
      </c>
      <c r="Q208" s="109" t="s">
        <v>261</v>
      </c>
      <c r="R208" s="108">
        <v>3</v>
      </c>
      <c r="S208" s="111" t="s">
        <v>162</v>
      </c>
      <c r="T208" s="108">
        <v>1010503</v>
      </c>
      <c r="U208" s="108">
        <v>470</v>
      </c>
      <c r="V208" s="108">
        <v>2</v>
      </c>
      <c r="W208" s="108">
        <v>2</v>
      </c>
      <c r="X208" s="113">
        <v>2019</v>
      </c>
      <c r="Y208" s="113">
        <v>93</v>
      </c>
      <c r="Z208" s="113">
        <v>0</v>
      </c>
      <c r="AA208" s="114" t="s">
        <v>104</v>
      </c>
      <c r="AB208" s="108">
        <v>287</v>
      </c>
      <c r="AC208" s="109" t="s">
        <v>468</v>
      </c>
      <c r="AD208" s="196" t="s">
        <v>535</v>
      </c>
      <c r="AE208" s="196" t="s">
        <v>535</v>
      </c>
      <c r="AF208" s="197">
        <f>AE208-AD208</f>
        <v>0</v>
      </c>
      <c r="AG208" s="198">
        <f>IF(AI208="SI",0,J208)</f>
        <v>0</v>
      </c>
      <c r="AH208" s="199">
        <f>AG208*AF208</f>
        <v>0</v>
      </c>
      <c r="AI208" s="200"/>
    </row>
    <row r="209" spans="1:35" ht="15">
      <c r="A209" s="108">
        <v>2019</v>
      </c>
      <c r="B209" s="108">
        <v>90</v>
      </c>
      <c r="C209" s="109" t="s">
        <v>445</v>
      </c>
      <c r="D209" s="194" t="s">
        <v>539</v>
      </c>
      <c r="E209" s="109" t="s">
        <v>367</v>
      </c>
      <c r="F209" s="111" t="s">
        <v>533</v>
      </c>
      <c r="G209" s="112">
        <v>111.15</v>
      </c>
      <c r="H209" s="112">
        <v>0</v>
      </c>
      <c r="I209" s="143" t="s">
        <v>79</v>
      </c>
      <c r="J209" s="112">
        <f>IF(I209="SI",G209-H209,G209)</f>
        <v>111.15</v>
      </c>
      <c r="K209" s="195" t="s">
        <v>534</v>
      </c>
      <c r="L209" s="108">
        <v>0</v>
      </c>
      <c r="M209" s="108">
        <v>921</v>
      </c>
      <c r="N209" s="109"/>
      <c r="O209" s="111" t="s">
        <v>260</v>
      </c>
      <c r="P209" s="109" t="s">
        <v>261</v>
      </c>
      <c r="Q209" s="109" t="s">
        <v>261</v>
      </c>
      <c r="R209" s="108">
        <v>3</v>
      </c>
      <c r="S209" s="111" t="s">
        <v>162</v>
      </c>
      <c r="T209" s="108">
        <v>1010503</v>
      </c>
      <c r="U209" s="108">
        <v>470</v>
      </c>
      <c r="V209" s="108">
        <v>2</v>
      </c>
      <c r="W209" s="108">
        <v>2</v>
      </c>
      <c r="X209" s="113">
        <v>2019</v>
      </c>
      <c r="Y209" s="113">
        <v>93</v>
      </c>
      <c r="Z209" s="113">
        <v>0</v>
      </c>
      <c r="AA209" s="114" t="s">
        <v>104</v>
      </c>
      <c r="AB209" s="108">
        <v>286</v>
      </c>
      <c r="AC209" s="109" t="s">
        <v>468</v>
      </c>
      <c r="AD209" s="196" t="s">
        <v>535</v>
      </c>
      <c r="AE209" s="196" t="s">
        <v>535</v>
      </c>
      <c r="AF209" s="197">
        <f>AE209-AD209</f>
        <v>0</v>
      </c>
      <c r="AG209" s="198">
        <f>IF(AI209="SI",0,J209)</f>
        <v>111.15</v>
      </c>
      <c r="AH209" s="199">
        <f>AG209*AF209</f>
        <v>0</v>
      </c>
      <c r="AI209" s="200"/>
    </row>
    <row r="210" spans="1:35" ht="15">
      <c r="A210" s="108">
        <v>2019</v>
      </c>
      <c r="B210" s="108">
        <v>90</v>
      </c>
      <c r="C210" s="109" t="s">
        <v>445</v>
      </c>
      <c r="D210" s="194" t="s">
        <v>539</v>
      </c>
      <c r="E210" s="109" t="s">
        <v>367</v>
      </c>
      <c r="F210" s="111" t="s">
        <v>533</v>
      </c>
      <c r="G210" s="112">
        <v>24.45</v>
      </c>
      <c r="H210" s="112">
        <v>24.45</v>
      </c>
      <c r="I210" s="143" t="s">
        <v>79</v>
      </c>
      <c r="J210" s="112">
        <f>IF(I210="SI",G210-H210,G210)</f>
        <v>0</v>
      </c>
      <c r="K210" s="195" t="s">
        <v>534</v>
      </c>
      <c r="L210" s="108">
        <v>0</v>
      </c>
      <c r="M210" s="108">
        <v>921</v>
      </c>
      <c r="N210" s="109"/>
      <c r="O210" s="111" t="s">
        <v>260</v>
      </c>
      <c r="P210" s="109" t="s">
        <v>261</v>
      </c>
      <c r="Q210" s="109" t="s">
        <v>261</v>
      </c>
      <c r="R210" s="108">
        <v>3</v>
      </c>
      <c r="S210" s="111" t="s">
        <v>162</v>
      </c>
      <c r="T210" s="108">
        <v>1010503</v>
      </c>
      <c r="U210" s="108">
        <v>470</v>
      </c>
      <c r="V210" s="108">
        <v>2</v>
      </c>
      <c r="W210" s="108">
        <v>2</v>
      </c>
      <c r="X210" s="113">
        <v>2019</v>
      </c>
      <c r="Y210" s="113">
        <v>93</v>
      </c>
      <c r="Z210" s="113">
        <v>0</v>
      </c>
      <c r="AA210" s="114" t="s">
        <v>104</v>
      </c>
      <c r="AB210" s="108">
        <v>287</v>
      </c>
      <c r="AC210" s="109" t="s">
        <v>468</v>
      </c>
      <c r="AD210" s="196" t="s">
        <v>535</v>
      </c>
      <c r="AE210" s="196" t="s">
        <v>535</v>
      </c>
      <c r="AF210" s="197">
        <f>AE210-AD210</f>
        <v>0</v>
      </c>
      <c r="AG210" s="198">
        <f>IF(AI210="SI",0,J210)</f>
        <v>0</v>
      </c>
      <c r="AH210" s="199">
        <f>AG210*AF210</f>
        <v>0</v>
      </c>
      <c r="AI210" s="200"/>
    </row>
    <row r="211" spans="1:35" ht="15">
      <c r="A211" s="108">
        <v>2019</v>
      </c>
      <c r="B211" s="108">
        <v>93</v>
      </c>
      <c r="C211" s="109" t="s">
        <v>540</v>
      </c>
      <c r="D211" s="194" t="s">
        <v>547</v>
      </c>
      <c r="E211" s="109" t="s">
        <v>548</v>
      </c>
      <c r="F211" s="111" t="s">
        <v>549</v>
      </c>
      <c r="G211" s="112">
        <v>35.18</v>
      </c>
      <c r="H211" s="112">
        <v>6.34</v>
      </c>
      <c r="I211" s="143" t="s">
        <v>79</v>
      </c>
      <c r="J211" s="112">
        <f>IF(I211="SI",G211-H211,G211)</f>
        <v>28.84</v>
      </c>
      <c r="K211" s="195" t="s">
        <v>428</v>
      </c>
      <c r="L211" s="108">
        <v>2019</v>
      </c>
      <c r="M211" s="108">
        <v>1046</v>
      </c>
      <c r="N211" s="109" t="s">
        <v>540</v>
      </c>
      <c r="O211" s="111" t="s">
        <v>308</v>
      </c>
      <c r="P211" s="109" t="s">
        <v>309</v>
      </c>
      <c r="Q211" s="109" t="s">
        <v>309</v>
      </c>
      <c r="R211" s="108">
        <v>1</v>
      </c>
      <c r="S211" s="111" t="s">
        <v>85</v>
      </c>
      <c r="T211" s="108">
        <v>1010303</v>
      </c>
      <c r="U211" s="108">
        <v>250</v>
      </c>
      <c r="V211" s="108">
        <v>2</v>
      </c>
      <c r="W211" s="108">
        <v>1</v>
      </c>
      <c r="X211" s="113">
        <v>2019</v>
      </c>
      <c r="Y211" s="113">
        <v>57</v>
      </c>
      <c r="Z211" s="113">
        <v>0</v>
      </c>
      <c r="AA211" s="114" t="s">
        <v>104</v>
      </c>
      <c r="AB211" s="108">
        <v>263</v>
      </c>
      <c r="AC211" s="109" t="s">
        <v>104</v>
      </c>
      <c r="AD211" s="196" t="s">
        <v>305</v>
      </c>
      <c r="AE211" s="196" t="s">
        <v>104</v>
      </c>
      <c r="AF211" s="197">
        <f>AE211-AD211</f>
        <v>-9</v>
      </c>
      <c r="AG211" s="198">
        <f>IF(AI211="SI",0,J211)</f>
        <v>28.84</v>
      </c>
      <c r="AH211" s="199">
        <f>AG211*AF211</f>
        <v>-259.56</v>
      </c>
      <c r="AI211" s="200"/>
    </row>
    <row r="212" spans="1:35" ht="15">
      <c r="A212" s="108">
        <v>2019</v>
      </c>
      <c r="B212" s="108">
        <v>93</v>
      </c>
      <c r="C212" s="109" t="s">
        <v>540</v>
      </c>
      <c r="D212" s="194" t="s">
        <v>547</v>
      </c>
      <c r="E212" s="109" t="s">
        <v>548</v>
      </c>
      <c r="F212" s="111" t="s">
        <v>549</v>
      </c>
      <c r="G212" s="112">
        <v>4.04</v>
      </c>
      <c r="H212" s="112">
        <v>0.73</v>
      </c>
      <c r="I212" s="143" t="s">
        <v>79</v>
      </c>
      <c r="J212" s="112">
        <f>IF(I212="SI",G212-H212,G212)</f>
        <v>3.31</v>
      </c>
      <c r="K212" s="195" t="s">
        <v>428</v>
      </c>
      <c r="L212" s="108">
        <v>2019</v>
      </c>
      <c r="M212" s="108">
        <v>1046</v>
      </c>
      <c r="N212" s="109" t="s">
        <v>540</v>
      </c>
      <c r="O212" s="111" t="s">
        <v>308</v>
      </c>
      <c r="P212" s="109" t="s">
        <v>309</v>
      </c>
      <c r="Q212" s="109" t="s">
        <v>309</v>
      </c>
      <c r="R212" s="108">
        <v>2</v>
      </c>
      <c r="S212" s="111" t="s">
        <v>103</v>
      </c>
      <c r="T212" s="108">
        <v>1040103</v>
      </c>
      <c r="U212" s="108">
        <v>1460</v>
      </c>
      <c r="V212" s="108">
        <v>4</v>
      </c>
      <c r="W212" s="108">
        <v>3</v>
      </c>
      <c r="X212" s="113">
        <v>2019</v>
      </c>
      <c r="Y212" s="113">
        <v>58</v>
      </c>
      <c r="Z212" s="113">
        <v>0</v>
      </c>
      <c r="AA212" s="114" t="s">
        <v>104</v>
      </c>
      <c r="AB212" s="108">
        <v>264</v>
      </c>
      <c r="AC212" s="109" t="s">
        <v>104</v>
      </c>
      <c r="AD212" s="196" t="s">
        <v>305</v>
      </c>
      <c r="AE212" s="196" t="s">
        <v>104</v>
      </c>
      <c r="AF212" s="197">
        <f>AE212-AD212</f>
        <v>-9</v>
      </c>
      <c r="AG212" s="198">
        <f>IF(AI212="SI",0,J212)</f>
        <v>3.31</v>
      </c>
      <c r="AH212" s="199">
        <f>AG212*AF212</f>
        <v>-29.79</v>
      </c>
      <c r="AI212" s="200"/>
    </row>
    <row r="213" spans="1:35" ht="15">
      <c r="A213" s="108">
        <v>2019</v>
      </c>
      <c r="B213" s="108">
        <v>93</v>
      </c>
      <c r="C213" s="109" t="s">
        <v>540</v>
      </c>
      <c r="D213" s="194" t="s">
        <v>547</v>
      </c>
      <c r="E213" s="109" t="s">
        <v>548</v>
      </c>
      <c r="F213" s="111" t="s">
        <v>549</v>
      </c>
      <c r="G213" s="112">
        <v>5.64</v>
      </c>
      <c r="H213" s="112">
        <v>1.02</v>
      </c>
      <c r="I213" s="143" t="s">
        <v>79</v>
      </c>
      <c r="J213" s="112">
        <f>IF(I213="SI",G213-H213,G213)</f>
        <v>4.619999999999999</v>
      </c>
      <c r="K213" s="195" t="s">
        <v>428</v>
      </c>
      <c r="L213" s="108">
        <v>2019</v>
      </c>
      <c r="M213" s="108">
        <v>1046</v>
      </c>
      <c r="N213" s="109" t="s">
        <v>540</v>
      </c>
      <c r="O213" s="111" t="s">
        <v>308</v>
      </c>
      <c r="P213" s="109" t="s">
        <v>309</v>
      </c>
      <c r="Q213" s="109" t="s">
        <v>309</v>
      </c>
      <c r="R213" s="108">
        <v>2</v>
      </c>
      <c r="S213" s="111" t="s">
        <v>103</v>
      </c>
      <c r="T213" s="108">
        <v>1040203</v>
      </c>
      <c r="U213" s="108">
        <v>1570</v>
      </c>
      <c r="V213" s="108">
        <v>4</v>
      </c>
      <c r="W213" s="108">
        <v>3</v>
      </c>
      <c r="X213" s="113">
        <v>2019</v>
      </c>
      <c r="Y213" s="113">
        <v>59</v>
      </c>
      <c r="Z213" s="113">
        <v>0</v>
      </c>
      <c r="AA213" s="114" t="s">
        <v>104</v>
      </c>
      <c r="AB213" s="108">
        <v>265</v>
      </c>
      <c r="AC213" s="109" t="s">
        <v>104</v>
      </c>
      <c r="AD213" s="196" t="s">
        <v>305</v>
      </c>
      <c r="AE213" s="196" t="s">
        <v>104</v>
      </c>
      <c r="AF213" s="197">
        <f>AE213-AD213</f>
        <v>-9</v>
      </c>
      <c r="AG213" s="198">
        <f>IF(AI213="SI",0,J213)</f>
        <v>4.619999999999999</v>
      </c>
      <c r="AH213" s="199">
        <f>AG213*AF213</f>
        <v>-41.57999999999999</v>
      </c>
      <c r="AI213" s="200"/>
    </row>
    <row r="214" spans="1:35" ht="15">
      <c r="A214" s="108">
        <v>2019</v>
      </c>
      <c r="B214" s="108">
        <v>94</v>
      </c>
      <c r="C214" s="109" t="s">
        <v>540</v>
      </c>
      <c r="D214" s="194" t="s">
        <v>550</v>
      </c>
      <c r="E214" s="109" t="s">
        <v>217</v>
      </c>
      <c r="F214" s="111" t="s">
        <v>551</v>
      </c>
      <c r="G214" s="112">
        <v>1015.04</v>
      </c>
      <c r="H214" s="112">
        <v>183.04</v>
      </c>
      <c r="I214" s="143" t="s">
        <v>157</v>
      </c>
      <c r="J214" s="112">
        <f>IF(I214="SI",G214-H214,G214)</f>
        <v>1015.04</v>
      </c>
      <c r="K214" s="195" t="s">
        <v>552</v>
      </c>
      <c r="L214" s="108">
        <v>2019</v>
      </c>
      <c r="M214" s="108">
        <v>923</v>
      </c>
      <c r="N214" s="109" t="s">
        <v>500</v>
      </c>
      <c r="O214" s="111" t="s">
        <v>553</v>
      </c>
      <c r="P214" s="109" t="s">
        <v>554</v>
      </c>
      <c r="Q214" s="109" t="s">
        <v>555</v>
      </c>
      <c r="R214" s="108">
        <v>2</v>
      </c>
      <c r="S214" s="111" t="s">
        <v>103</v>
      </c>
      <c r="T214" s="108">
        <v>1010603</v>
      </c>
      <c r="U214" s="108">
        <v>580</v>
      </c>
      <c r="V214" s="108">
        <v>14</v>
      </c>
      <c r="W214" s="108">
        <v>1</v>
      </c>
      <c r="X214" s="113">
        <v>2019</v>
      </c>
      <c r="Y214" s="113">
        <v>86</v>
      </c>
      <c r="Z214" s="113">
        <v>0</v>
      </c>
      <c r="AA214" s="114" t="s">
        <v>146</v>
      </c>
      <c r="AB214" s="108">
        <v>309</v>
      </c>
      <c r="AC214" s="109" t="s">
        <v>146</v>
      </c>
      <c r="AD214" s="196" t="s">
        <v>556</v>
      </c>
      <c r="AE214" s="196" t="s">
        <v>146</v>
      </c>
      <c r="AF214" s="197">
        <f>AE214-AD214</f>
        <v>11</v>
      </c>
      <c r="AG214" s="198">
        <f>IF(AI214="SI",0,J214)</f>
        <v>1015.04</v>
      </c>
      <c r="AH214" s="199">
        <f>AG214*AF214</f>
        <v>11165.439999999999</v>
      </c>
      <c r="AI214" s="200"/>
    </row>
    <row r="215" spans="1:35" ht="15">
      <c r="A215" s="108">
        <v>2019</v>
      </c>
      <c r="B215" s="108">
        <v>95</v>
      </c>
      <c r="C215" s="109" t="s">
        <v>425</v>
      </c>
      <c r="D215" s="194" t="s">
        <v>557</v>
      </c>
      <c r="E215" s="109" t="s">
        <v>535</v>
      </c>
      <c r="F215" s="111" t="s">
        <v>558</v>
      </c>
      <c r="G215" s="112">
        <v>1573.19</v>
      </c>
      <c r="H215" s="112">
        <v>143.02</v>
      </c>
      <c r="I215" s="143" t="s">
        <v>79</v>
      </c>
      <c r="J215" s="112">
        <f>IF(I215="SI",G215-H215,G215)</f>
        <v>1430.17</v>
      </c>
      <c r="K215" s="195" t="s">
        <v>84</v>
      </c>
      <c r="L215" s="108">
        <v>2019</v>
      </c>
      <c r="M215" s="108">
        <v>1096</v>
      </c>
      <c r="N215" s="109" t="s">
        <v>341</v>
      </c>
      <c r="O215" s="111" t="s">
        <v>92</v>
      </c>
      <c r="P215" s="109" t="s">
        <v>93</v>
      </c>
      <c r="Q215" s="109" t="s">
        <v>93</v>
      </c>
      <c r="R215" s="108">
        <v>1</v>
      </c>
      <c r="S215" s="111" t="s">
        <v>85</v>
      </c>
      <c r="T215" s="108">
        <v>1090503</v>
      </c>
      <c r="U215" s="108">
        <v>3550</v>
      </c>
      <c r="V215" s="108">
        <v>2</v>
      </c>
      <c r="W215" s="108">
        <v>1</v>
      </c>
      <c r="X215" s="113">
        <v>2019</v>
      </c>
      <c r="Y215" s="113">
        <v>3</v>
      </c>
      <c r="Z215" s="113">
        <v>0</v>
      </c>
      <c r="AA215" s="114" t="s">
        <v>485</v>
      </c>
      <c r="AB215" s="108">
        <v>578</v>
      </c>
      <c r="AC215" s="109" t="s">
        <v>485</v>
      </c>
      <c r="AD215" s="196" t="s">
        <v>559</v>
      </c>
      <c r="AE215" s="196" t="s">
        <v>485</v>
      </c>
      <c r="AF215" s="197">
        <f>AE215-AD215</f>
        <v>-2</v>
      </c>
      <c r="AG215" s="198">
        <f>IF(AI215="SI",0,J215)</f>
        <v>1430.17</v>
      </c>
      <c r="AH215" s="199">
        <f>AG215*AF215</f>
        <v>-2860.34</v>
      </c>
      <c r="AI215" s="200"/>
    </row>
    <row r="216" spans="1:35" ht="15">
      <c r="A216" s="108">
        <v>2019</v>
      </c>
      <c r="B216" s="108">
        <v>96</v>
      </c>
      <c r="C216" s="109" t="s">
        <v>425</v>
      </c>
      <c r="D216" s="194" t="s">
        <v>560</v>
      </c>
      <c r="E216" s="109" t="s">
        <v>445</v>
      </c>
      <c r="F216" s="111" t="s">
        <v>561</v>
      </c>
      <c r="G216" s="112">
        <v>585.6</v>
      </c>
      <c r="H216" s="112">
        <v>105.6</v>
      </c>
      <c r="I216" s="143" t="s">
        <v>79</v>
      </c>
      <c r="J216" s="112">
        <f>IF(I216="SI",G216-H216,G216)</f>
        <v>480</v>
      </c>
      <c r="K216" s="195" t="s">
        <v>562</v>
      </c>
      <c r="L216" s="108">
        <v>2019</v>
      </c>
      <c r="M216" s="108">
        <v>1120</v>
      </c>
      <c r="N216" s="109" t="s">
        <v>341</v>
      </c>
      <c r="O216" s="111" t="s">
        <v>563</v>
      </c>
      <c r="P216" s="109" t="s">
        <v>564</v>
      </c>
      <c r="Q216" s="109" t="s">
        <v>564</v>
      </c>
      <c r="R216" s="108">
        <v>1</v>
      </c>
      <c r="S216" s="111" t="s">
        <v>85</v>
      </c>
      <c r="T216" s="108">
        <v>1010203</v>
      </c>
      <c r="U216" s="108">
        <v>140</v>
      </c>
      <c r="V216" s="108">
        <v>6</v>
      </c>
      <c r="W216" s="108">
        <v>1</v>
      </c>
      <c r="X216" s="113">
        <v>2018</v>
      </c>
      <c r="Y216" s="113">
        <v>140</v>
      </c>
      <c r="Z216" s="113">
        <v>0</v>
      </c>
      <c r="AA216" s="114" t="s">
        <v>146</v>
      </c>
      <c r="AB216" s="108">
        <v>316</v>
      </c>
      <c r="AC216" s="109" t="s">
        <v>146</v>
      </c>
      <c r="AD216" s="196" t="s">
        <v>388</v>
      </c>
      <c r="AE216" s="196" t="s">
        <v>146</v>
      </c>
      <c r="AF216" s="197">
        <f>AE216-AD216</f>
        <v>-15</v>
      </c>
      <c r="AG216" s="198">
        <f>IF(AI216="SI",0,J216)</f>
        <v>480</v>
      </c>
      <c r="AH216" s="199">
        <f>AG216*AF216</f>
        <v>-7200</v>
      </c>
      <c r="AI216" s="200"/>
    </row>
    <row r="217" spans="1:35" ht="15">
      <c r="A217" s="108">
        <v>2019</v>
      </c>
      <c r="B217" s="108">
        <v>99</v>
      </c>
      <c r="C217" s="109" t="s">
        <v>425</v>
      </c>
      <c r="D217" s="194" t="s">
        <v>566</v>
      </c>
      <c r="E217" s="109" t="s">
        <v>540</v>
      </c>
      <c r="F217" s="111" t="s">
        <v>541</v>
      </c>
      <c r="G217" s="112">
        <v>1990</v>
      </c>
      <c r="H217" s="112">
        <v>0</v>
      </c>
      <c r="I217" s="143" t="s">
        <v>157</v>
      </c>
      <c r="J217" s="112">
        <f>IF(I217="SI",G217-H217,G217)</f>
        <v>1990</v>
      </c>
      <c r="K217" s="195" t="s">
        <v>542</v>
      </c>
      <c r="L217" s="108">
        <v>2019</v>
      </c>
      <c r="M217" s="108">
        <v>1076</v>
      </c>
      <c r="N217" s="109" t="s">
        <v>535</v>
      </c>
      <c r="O217" s="111" t="s">
        <v>543</v>
      </c>
      <c r="P217" s="109" t="s">
        <v>544</v>
      </c>
      <c r="Q217" s="109" t="s">
        <v>545</v>
      </c>
      <c r="R217" s="108">
        <v>1</v>
      </c>
      <c r="S217" s="111" t="s">
        <v>85</v>
      </c>
      <c r="T217" s="108">
        <v>2010501</v>
      </c>
      <c r="U217" s="108">
        <v>6130</v>
      </c>
      <c r="V217" s="108">
        <v>8</v>
      </c>
      <c r="W217" s="108">
        <v>1</v>
      </c>
      <c r="X217" s="113">
        <v>2018</v>
      </c>
      <c r="Y217" s="113">
        <v>232</v>
      </c>
      <c r="Z217" s="113">
        <v>0</v>
      </c>
      <c r="AA217" s="114" t="s">
        <v>146</v>
      </c>
      <c r="AB217" s="108">
        <v>302</v>
      </c>
      <c r="AC217" s="109" t="s">
        <v>146</v>
      </c>
      <c r="AD217" s="196" t="s">
        <v>146</v>
      </c>
      <c r="AE217" s="196" t="s">
        <v>146</v>
      </c>
      <c r="AF217" s="197">
        <f>AE217-AD217</f>
        <v>0</v>
      </c>
      <c r="AG217" s="198">
        <f>IF(AI217="SI",0,J217)</f>
        <v>1990</v>
      </c>
      <c r="AH217" s="199">
        <f>AG217*AF217</f>
        <v>0</v>
      </c>
      <c r="AI217" s="200"/>
    </row>
    <row r="218" spans="1:35" ht="15">
      <c r="A218" s="108">
        <v>2019</v>
      </c>
      <c r="B218" s="108">
        <v>100</v>
      </c>
      <c r="C218" s="109" t="s">
        <v>425</v>
      </c>
      <c r="D218" s="194" t="s">
        <v>567</v>
      </c>
      <c r="E218" s="109" t="s">
        <v>540</v>
      </c>
      <c r="F218" s="111" t="s">
        <v>568</v>
      </c>
      <c r="G218" s="112">
        <v>228.14</v>
      </c>
      <c r="H218" s="112">
        <v>0</v>
      </c>
      <c r="I218" s="143" t="s">
        <v>79</v>
      </c>
      <c r="J218" s="112">
        <f>IF(I218="SI",G218-H218,G218)</f>
        <v>228.14</v>
      </c>
      <c r="K218" s="195" t="s">
        <v>546</v>
      </c>
      <c r="L218" s="108">
        <v>2019</v>
      </c>
      <c r="M218" s="108">
        <v>1073</v>
      </c>
      <c r="N218" s="109" t="s">
        <v>535</v>
      </c>
      <c r="O218" s="111" t="s">
        <v>543</v>
      </c>
      <c r="P218" s="109" t="s">
        <v>544</v>
      </c>
      <c r="Q218" s="109" t="s">
        <v>545</v>
      </c>
      <c r="R218" s="108">
        <v>3</v>
      </c>
      <c r="S218" s="111" t="s">
        <v>162</v>
      </c>
      <c r="T218" s="108">
        <v>1010503</v>
      </c>
      <c r="U218" s="108">
        <v>470</v>
      </c>
      <c r="V218" s="108">
        <v>2</v>
      </c>
      <c r="W218" s="108">
        <v>3</v>
      </c>
      <c r="X218" s="113">
        <v>2019</v>
      </c>
      <c r="Y218" s="113">
        <v>64</v>
      </c>
      <c r="Z218" s="113">
        <v>0</v>
      </c>
      <c r="AA218" s="114" t="s">
        <v>146</v>
      </c>
      <c r="AB218" s="108">
        <v>300</v>
      </c>
      <c r="AC218" s="109" t="s">
        <v>146</v>
      </c>
      <c r="AD218" s="196" t="s">
        <v>146</v>
      </c>
      <c r="AE218" s="196" t="s">
        <v>146</v>
      </c>
      <c r="AF218" s="197">
        <f>AE218-AD218</f>
        <v>0</v>
      </c>
      <c r="AG218" s="198">
        <f>IF(AI218="SI",0,J218)</f>
        <v>228.14</v>
      </c>
      <c r="AH218" s="199">
        <f>AG218*AF218</f>
        <v>0</v>
      </c>
      <c r="AI218" s="200"/>
    </row>
    <row r="219" spans="1:35" ht="15">
      <c r="A219" s="108">
        <v>2019</v>
      </c>
      <c r="B219" s="108">
        <v>100</v>
      </c>
      <c r="C219" s="109" t="s">
        <v>425</v>
      </c>
      <c r="D219" s="194" t="s">
        <v>567</v>
      </c>
      <c r="E219" s="109" t="s">
        <v>540</v>
      </c>
      <c r="F219" s="111" t="s">
        <v>568</v>
      </c>
      <c r="G219" s="112">
        <v>126.86</v>
      </c>
      <c r="H219" s="112">
        <v>0</v>
      </c>
      <c r="I219" s="143" t="s">
        <v>79</v>
      </c>
      <c r="J219" s="112">
        <f>IF(I219="SI",G219-H219,G219)</f>
        <v>126.86</v>
      </c>
      <c r="K219" s="195" t="s">
        <v>546</v>
      </c>
      <c r="L219" s="108">
        <v>2019</v>
      </c>
      <c r="M219" s="108">
        <v>1073</v>
      </c>
      <c r="N219" s="109" t="s">
        <v>535</v>
      </c>
      <c r="O219" s="111" t="s">
        <v>543</v>
      </c>
      <c r="P219" s="109" t="s">
        <v>544</v>
      </c>
      <c r="Q219" s="109" t="s">
        <v>545</v>
      </c>
      <c r="R219" s="108">
        <v>2</v>
      </c>
      <c r="S219" s="111" t="s">
        <v>103</v>
      </c>
      <c r="T219" s="108">
        <v>1040103</v>
      </c>
      <c r="U219" s="108">
        <v>1460</v>
      </c>
      <c r="V219" s="108">
        <v>4</v>
      </c>
      <c r="W219" s="108">
        <v>5</v>
      </c>
      <c r="X219" s="113">
        <v>2019</v>
      </c>
      <c r="Y219" s="113">
        <v>68</v>
      </c>
      <c r="Z219" s="113">
        <v>0</v>
      </c>
      <c r="AA219" s="114" t="s">
        <v>146</v>
      </c>
      <c r="AB219" s="108">
        <v>301</v>
      </c>
      <c r="AC219" s="109" t="s">
        <v>146</v>
      </c>
      <c r="AD219" s="196" t="s">
        <v>146</v>
      </c>
      <c r="AE219" s="196" t="s">
        <v>146</v>
      </c>
      <c r="AF219" s="197">
        <f>AE219-AD219</f>
        <v>0</v>
      </c>
      <c r="AG219" s="198">
        <f>IF(AI219="SI",0,J219)</f>
        <v>126.86</v>
      </c>
      <c r="AH219" s="199">
        <f>AG219*AF219</f>
        <v>0</v>
      </c>
      <c r="AI219" s="200"/>
    </row>
    <row r="220" spans="1:35" ht="15">
      <c r="A220" s="108">
        <v>2019</v>
      </c>
      <c r="B220" s="108">
        <v>101</v>
      </c>
      <c r="C220" s="109" t="s">
        <v>425</v>
      </c>
      <c r="D220" s="194" t="s">
        <v>569</v>
      </c>
      <c r="E220" s="109" t="s">
        <v>570</v>
      </c>
      <c r="F220" s="111" t="s">
        <v>571</v>
      </c>
      <c r="G220" s="112">
        <v>4500</v>
      </c>
      <c r="H220" s="112">
        <v>811.48</v>
      </c>
      <c r="I220" s="143" t="s">
        <v>79</v>
      </c>
      <c r="J220" s="112">
        <f>IF(I220="SI",G220-H220,G220)</f>
        <v>3688.52</v>
      </c>
      <c r="K220" s="195" t="s">
        <v>572</v>
      </c>
      <c r="L220" s="108">
        <v>2019</v>
      </c>
      <c r="M220" s="108">
        <v>915</v>
      </c>
      <c r="N220" s="109" t="s">
        <v>500</v>
      </c>
      <c r="O220" s="111" t="s">
        <v>313</v>
      </c>
      <c r="P220" s="109" t="s">
        <v>314</v>
      </c>
      <c r="Q220" s="109" t="s">
        <v>84</v>
      </c>
      <c r="R220" s="108">
        <v>1</v>
      </c>
      <c r="S220" s="111" t="s">
        <v>85</v>
      </c>
      <c r="T220" s="108">
        <v>2080101</v>
      </c>
      <c r="U220" s="108">
        <v>8230</v>
      </c>
      <c r="V220" s="108">
        <v>36</v>
      </c>
      <c r="W220" s="108">
        <v>1</v>
      </c>
      <c r="X220" s="113">
        <v>2019</v>
      </c>
      <c r="Y220" s="113">
        <v>103</v>
      </c>
      <c r="Z220" s="113">
        <v>0</v>
      </c>
      <c r="AA220" s="114" t="s">
        <v>84</v>
      </c>
      <c r="AB220" s="108">
        <v>336</v>
      </c>
      <c r="AC220" s="109" t="s">
        <v>146</v>
      </c>
      <c r="AD220" s="196" t="s">
        <v>425</v>
      </c>
      <c r="AE220" s="196" t="s">
        <v>146</v>
      </c>
      <c r="AF220" s="197">
        <f>AE220-AD220</f>
        <v>26</v>
      </c>
      <c r="AG220" s="198">
        <f>IF(AI220="SI",0,J220)</f>
        <v>3688.52</v>
      </c>
      <c r="AH220" s="199">
        <f>AG220*AF220</f>
        <v>95901.52</v>
      </c>
      <c r="AI220" s="200"/>
    </row>
    <row r="221" spans="1:35" ht="15">
      <c r="A221" s="108">
        <v>2019</v>
      </c>
      <c r="B221" s="108">
        <v>101</v>
      </c>
      <c r="C221" s="109" t="s">
        <v>425</v>
      </c>
      <c r="D221" s="194" t="s">
        <v>569</v>
      </c>
      <c r="E221" s="109" t="s">
        <v>570</v>
      </c>
      <c r="F221" s="111" t="s">
        <v>571</v>
      </c>
      <c r="G221" s="112">
        <v>367.8</v>
      </c>
      <c r="H221" s="112">
        <v>66.32</v>
      </c>
      <c r="I221" s="143" t="s">
        <v>79</v>
      </c>
      <c r="J221" s="112">
        <f>IF(I221="SI",G221-H221,G221)</f>
        <v>301.48</v>
      </c>
      <c r="K221" s="195" t="s">
        <v>572</v>
      </c>
      <c r="L221" s="108">
        <v>2019</v>
      </c>
      <c r="M221" s="108">
        <v>915</v>
      </c>
      <c r="N221" s="109" t="s">
        <v>500</v>
      </c>
      <c r="O221" s="111" t="s">
        <v>313</v>
      </c>
      <c r="P221" s="109" t="s">
        <v>314</v>
      </c>
      <c r="Q221" s="109" t="s">
        <v>84</v>
      </c>
      <c r="R221" s="108">
        <v>1</v>
      </c>
      <c r="S221" s="111" t="s">
        <v>85</v>
      </c>
      <c r="T221" s="108">
        <v>1080103</v>
      </c>
      <c r="U221" s="108">
        <v>2780</v>
      </c>
      <c r="V221" s="108">
        <v>4</v>
      </c>
      <c r="W221" s="108">
        <v>1</v>
      </c>
      <c r="X221" s="113">
        <v>2019</v>
      </c>
      <c r="Y221" s="113">
        <v>104</v>
      </c>
      <c r="Z221" s="113">
        <v>0</v>
      </c>
      <c r="AA221" s="114" t="s">
        <v>84</v>
      </c>
      <c r="AB221" s="108">
        <v>335</v>
      </c>
      <c r="AC221" s="109" t="s">
        <v>146</v>
      </c>
      <c r="AD221" s="196" t="s">
        <v>425</v>
      </c>
      <c r="AE221" s="196" t="s">
        <v>146</v>
      </c>
      <c r="AF221" s="197">
        <f>AE221-AD221</f>
        <v>26</v>
      </c>
      <c r="AG221" s="198">
        <f>IF(AI221="SI",0,J221)</f>
        <v>301.48</v>
      </c>
      <c r="AH221" s="199">
        <f>AG221*AF221</f>
        <v>7838.4800000000005</v>
      </c>
      <c r="AI221" s="200"/>
    </row>
    <row r="222" spans="1:35" ht="15">
      <c r="A222" s="108">
        <v>2019</v>
      </c>
      <c r="B222" s="108">
        <v>102</v>
      </c>
      <c r="C222" s="109" t="s">
        <v>425</v>
      </c>
      <c r="D222" s="194" t="s">
        <v>573</v>
      </c>
      <c r="E222" s="109" t="s">
        <v>540</v>
      </c>
      <c r="F222" s="111" t="s">
        <v>574</v>
      </c>
      <c r="G222" s="112">
        <v>47.25</v>
      </c>
      <c r="H222" s="112">
        <v>0</v>
      </c>
      <c r="I222" s="143" t="s">
        <v>79</v>
      </c>
      <c r="J222" s="112">
        <f>IF(I222="SI",G222-H222,G222)</f>
        <v>47.25</v>
      </c>
      <c r="K222" s="195" t="s">
        <v>196</v>
      </c>
      <c r="L222" s="108">
        <v>2019</v>
      </c>
      <c r="M222" s="108">
        <v>1121</v>
      </c>
      <c r="N222" s="109" t="s">
        <v>425</v>
      </c>
      <c r="O222" s="111" t="s">
        <v>198</v>
      </c>
      <c r="P222" s="109" t="s">
        <v>199</v>
      </c>
      <c r="Q222" s="109" t="s">
        <v>84</v>
      </c>
      <c r="R222" s="108">
        <v>2</v>
      </c>
      <c r="S222" s="111" t="s">
        <v>103</v>
      </c>
      <c r="T222" s="108">
        <v>1040502</v>
      </c>
      <c r="U222" s="108">
        <v>1890</v>
      </c>
      <c r="V222" s="108">
        <v>2</v>
      </c>
      <c r="W222" s="108">
        <v>1</v>
      </c>
      <c r="X222" s="113">
        <v>2019</v>
      </c>
      <c r="Y222" s="113">
        <v>306</v>
      </c>
      <c r="Z222" s="113">
        <v>0</v>
      </c>
      <c r="AA222" s="114" t="s">
        <v>146</v>
      </c>
      <c r="AB222" s="108">
        <v>369</v>
      </c>
      <c r="AC222" s="109" t="s">
        <v>575</v>
      </c>
      <c r="AD222" s="196" t="s">
        <v>519</v>
      </c>
      <c r="AE222" s="196" t="s">
        <v>575</v>
      </c>
      <c r="AF222" s="197">
        <f>AE222-AD222</f>
        <v>-2</v>
      </c>
      <c r="AG222" s="198">
        <f>IF(AI222="SI",0,J222)</f>
        <v>47.25</v>
      </c>
      <c r="AH222" s="199">
        <f>AG222*AF222</f>
        <v>-94.5</v>
      </c>
      <c r="AI222" s="200"/>
    </row>
    <row r="223" spans="1:35" ht="15">
      <c r="A223" s="108">
        <v>2019</v>
      </c>
      <c r="B223" s="108">
        <v>102</v>
      </c>
      <c r="C223" s="109" t="s">
        <v>425</v>
      </c>
      <c r="D223" s="194" t="s">
        <v>573</v>
      </c>
      <c r="E223" s="109" t="s">
        <v>540</v>
      </c>
      <c r="F223" s="111" t="s">
        <v>576</v>
      </c>
      <c r="G223" s="112">
        <v>10.39</v>
      </c>
      <c r="H223" s="112">
        <v>10.39</v>
      </c>
      <c r="I223" s="143" t="s">
        <v>79</v>
      </c>
      <c r="J223" s="112">
        <f>IF(I223="SI",G223-H223,G223)</f>
        <v>0</v>
      </c>
      <c r="K223" s="195" t="s">
        <v>196</v>
      </c>
      <c r="L223" s="108">
        <v>2019</v>
      </c>
      <c r="M223" s="108">
        <v>1121</v>
      </c>
      <c r="N223" s="109" t="s">
        <v>425</v>
      </c>
      <c r="O223" s="111" t="s">
        <v>198</v>
      </c>
      <c r="P223" s="109" t="s">
        <v>199</v>
      </c>
      <c r="Q223" s="109" t="s">
        <v>84</v>
      </c>
      <c r="R223" s="108">
        <v>2</v>
      </c>
      <c r="S223" s="111" t="s">
        <v>103</v>
      </c>
      <c r="T223" s="108">
        <v>1040502</v>
      </c>
      <c r="U223" s="108">
        <v>1890</v>
      </c>
      <c r="V223" s="108">
        <v>2</v>
      </c>
      <c r="W223" s="108">
        <v>1</v>
      </c>
      <c r="X223" s="113">
        <v>2019</v>
      </c>
      <c r="Y223" s="113">
        <v>306</v>
      </c>
      <c r="Z223" s="113">
        <v>0</v>
      </c>
      <c r="AA223" s="114" t="s">
        <v>146</v>
      </c>
      <c r="AB223" s="108">
        <v>371</v>
      </c>
      <c r="AC223" s="109" t="s">
        <v>575</v>
      </c>
      <c r="AD223" s="196" t="s">
        <v>519</v>
      </c>
      <c r="AE223" s="196" t="s">
        <v>575</v>
      </c>
      <c r="AF223" s="197">
        <f>AE223-AD223</f>
        <v>-2</v>
      </c>
      <c r="AG223" s="198">
        <f>IF(AI223="SI",0,J223)</f>
        <v>0</v>
      </c>
      <c r="AH223" s="199">
        <f>AG223*AF223</f>
        <v>0</v>
      </c>
      <c r="AI223" s="200"/>
    </row>
    <row r="224" spans="1:35" ht="15">
      <c r="A224" s="108">
        <v>2019</v>
      </c>
      <c r="B224" s="108">
        <v>102</v>
      </c>
      <c r="C224" s="109" t="s">
        <v>425</v>
      </c>
      <c r="D224" s="194" t="s">
        <v>573</v>
      </c>
      <c r="E224" s="109" t="s">
        <v>540</v>
      </c>
      <c r="F224" s="111" t="s">
        <v>574</v>
      </c>
      <c r="G224" s="112">
        <v>65.07</v>
      </c>
      <c r="H224" s="112">
        <v>0</v>
      </c>
      <c r="I224" s="143" t="s">
        <v>79</v>
      </c>
      <c r="J224" s="112">
        <f>IF(I224="SI",G224-H224,G224)</f>
        <v>65.07</v>
      </c>
      <c r="K224" s="195" t="s">
        <v>196</v>
      </c>
      <c r="L224" s="108">
        <v>2019</v>
      </c>
      <c r="M224" s="108">
        <v>1121</v>
      </c>
      <c r="N224" s="109" t="s">
        <v>425</v>
      </c>
      <c r="O224" s="111" t="s">
        <v>198</v>
      </c>
      <c r="P224" s="109" t="s">
        <v>199</v>
      </c>
      <c r="Q224" s="109" t="s">
        <v>84</v>
      </c>
      <c r="R224" s="108">
        <v>3</v>
      </c>
      <c r="S224" s="111" t="s">
        <v>162</v>
      </c>
      <c r="T224" s="108">
        <v>1080102</v>
      </c>
      <c r="U224" s="108">
        <v>2770</v>
      </c>
      <c r="V224" s="108">
        <v>4</v>
      </c>
      <c r="W224" s="108">
        <v>1</v>
      </c>
      <c r="X224" s="113">
        <v>2019</v>
      </c>
      <c r="Y224" s="113">
        <v>307</v>
      </c>
      <c r="Z224" s="113">
        <v>0</v>
      </c>
      <c r="AA224" s="114" t="s">
        <v>146</v>
      </c>
      <c r="AB224" s="108">
        <v>370</v>
      </c>
      <c r="AC224" s="109" t="s">
        <v>575</v>
      </c>
      <c r="AD224" s="196" t="s">
        <v>519</v>
      </c>
      <c r="AE224" s="196" t="s">
        <v>575</v>
      </c>
      <c r="AF224" s="197">
        <f>AE224-AD224</f>
        <v>-2</v>
      </c>
      <c r="AG224" s="198">
        <f>IF(AI224="SI",0,J224)</f>
        <v>65.07</v>
      </c>
      <c r="AH224" s="199">
        <f>AG224*AF224</f>
        <v>-130.14</v>
      </c>
      <c r="AI224" s="200"/>
    </row>
    <row r="225" spans="1:35" ht="15">
      <c r="A225" s="108">
        <v>2019</v>
      </c>
      <c r="B225" s="108">
        <v>102</v>
      </c>
      <c r="C225" s="109" t="s">
        <v>425</v>
      </c>
      <c r="D225" s="194" t="s">
        <v>573</v>
      </c>
      <c r="E225" s="109" t="s">
        <v>540</v>
      </c>
      <c r="F225" s="111" t="s">
        <v>576</v>
      </c>
      <c r="G225" s="112">
        <v>14.32</v>
      </c>
      <c r="H225" s="112">
        <v>14.32</v>
      </c>
      <c r="I225" s="143" t="s">
        <v>79</v>
      </c>
      <c r="J225" s="112">
        <f>IF(I225="SI",G225-H225,G225)</f>
        <v>0</v>
      </c>
      <c r="K225" s="195" t="s">
        <v>196</v>
      </c>
      <c r="L225" s="108">
        <v>2019</v>
      </c>
      <c r="M225" s="108">
        <v>1121</v>
      </c>
      <c r="N225" s="109" t="s">
        <v>425</v>
      </c>
      <c r="O225" s="111" t="s">
        <v>198</v>
      </c>
      <c r="P225" s="109" t="s">
        <v>199</v>
      </c>
      <c r="Q225" s="109" t="s">
        <v>84</v>
      </c>
      <c r="R225" s="108">
        <v>3</v>
      </c>
      <c r="S225" s="111" t="s">
        <v>162</v>
      </c>
      <c r="T225" s="108">
        <v>1080102</v>
      </c>
      <c r="U225" s="108">
        <v>2770</v>
      </c>
      <c r="V225" s="108">
        <v>4</v>
      </c>
      <c r="W225" s="108">
        <v>1</v>
      </c>
      <c r="X225" s="113">
        <v>2019</v>
      </c>
      <c r="Y225" s="113">
        <v>307</v>
      </c>
      <c r="Z225" s="113">
        <v>0</v>
      </c>
      <c r="AA225" s="114" t="s">
        <v>146</v>
      </c>
      <c r="AB225" s="108">
        <v>372</v>
      </c>
      <c r="AC225" s="109" t="s">
        <v>575</v>
      </c>
      <c r="AD225" s="196" t="s">
        <v>519</v>
      </c>
      <c r="AE225" s="196" t="s">
        <v>575</v>
      </c>
      <c r="AF225" s="197">
        <f>AE225-AD225</f>
        <v>-2</v>
      </c>
      <c r="AG225" s="198">
        <f>IF(AI225="SI",0,J225)</f>
        <v>0</v>
      </c>
      <c r="AH225" s="199">
        <f>AG225*AF225</f>
        <v>0</v>
      </c>
      <c r="AI225" s="200"/>
    </row>
    <row r="226" spans="1:35" ht="15">
      <c r="A226" s="108">
        <v>2019</v>
      </c>
      <c r="B226" s="108">
        <v>103</v>
      </c>
      <c r="C226" s="109" t="s">
        <v>577</v>
      </c>
      <c r="D226" s="194" t="s">
        <v>578</v>
      </c>
      <c r="E226" s="109" t="s">
        <v>579</v>
      </c>
      <c r="F226" s="111" t="s">
        <v>580</v>
      </c>
      <c r="G226" s="112">
        <v>120.78</v>
      </c>
      <c r="H226" s="112">
        <v>21.78</v>
      </c>
      <c r="I226" s="143" t="s">
        <v>79</v>
      </c>
      <c r="J226" s="112">
        <f>IF(I226="SI",G226-H226,G226)</f>
        <v>99</v>
      </c>
      <c r="K226" s="195" t="s">
        <v>312</v>
      </c>
      <c r="L226" s="108">
        <v>2019</v>
      </c>
      <c r="M226" s="108">
        <v>1203</v>
      </c>
      <c r="N226" s="109" t="s">
        <v>577</v>
      </c>
      <c r="O226" s="111" t="s">
        <v>313</v>
      </c>
      <c r="P226" s="109" t="s">
        <v>314</v>
      </c>
      <c r="Q226" s="109" t="s">
        <v>84</v>
      </c>
      <c r="R226" s="108">
        <v>1</v>
      </c>
      <c r="S226" s="111" t="s">
        <v>85</v>
      </c>
      <c r="T226" s="108">
        <v>1100503</v>
      </c>
      <c r="U226" s="108">
        <v>4210</v>
      </c>
      <c r="V226" s="108">
        <v>2</v>
      </c>
      <c r="W226" s="108">
        <v>2</v>
      </c>
      <c r="X226" s="113">
        <v>2019</v>
      </c>
      <c r="Y226" s="113">
        <v>90</v>
      </c>
      <c r="Z226" s="113">
        <v>0</v>
      </c>
      <c r="AA226" s="114" t="s">
        <v>146</v>
      </c>
      <c r="AB226" s="108">
        <v>314</v>
      </c>
      <c r="AC226" s="109" t="s">
        <v>146</v>
      </c>
      <c r="AD226" s="196" t="s">
        <v>630</v>
      </c>
      <c r="AE226" s="196" t="s">
        <v>146</v>
      </c>
      <c r="AF226" s="197">
        <f>AE226-AD226</f>
        <v>-14</v>
      </c>
      <c r="AG226" s="198">
        <f>IF(AI226="SI",0,J226)</f>
        <v>99</v>
      </c>
      <c r="AH226" s="199">
        <f>AG226*AF226</f>
        <v>-1386</v>
      </c>
      <c r="AI226" s="200"/>
    </row>
    <row r="227" spans="1:35" ht="15">
      <c r="A227" s="108">
        <v>2019</v>
      </c>
      <c r="B227" s="108">
        <v>104</v>
      </c>
      <c r="C227" s="109" t="s">
        <v>577</v>
      </c>
      <c r="D227" s="194" t="s">
        <v>581</v>
      </c>
      <c r="E227" s="109" t="s">
        <v>582</v>
      </c>
      <c r="F227" s="111" t="s">
        <v>583</v>
      </c>
      <c r="G227" s="112">
        <v>772.17</v>
      </c>
      <c r="H227" s="112">
        <v>0</v>
      </c>
      <c r="I227" s="143" t="s">
        <v>79</v>
      </c>
      <c r="J227" s="112">
        <f>IF(I227="SI",G227-H227,G227)</f>
        <v>772.17</v>
      </c>
      <c r="K227" s="195" t="s">
        <v>534</v>
      </c>
      <c r="L227" s="108">
        <v>0</v>
      </c>
      <c r="M227" s="108">
        <v>1209</v>
      </c>
      <c r="N227" s="109"/>
      <c r="O227" s="111" t="s">
        <v>260</v>
      </c>
      <c r="P227" s="109" t="s">
        <v>261</v>
      </c>
      <c r="Q227" s="109" t="s">
        <v>261</v>
      </c>
      <c r="R227" s="108">
        <v>2</v>
      </c>
      <c r="S227" s="111" t="s">
        <v>103</v>
      </c>
      <c r="T227" s="108">
        <v>1040203</v>
      </c>
      <c r="U227" s="108">
        <v>1570</v>
      </c>
      <c r="V227" s="108">
        <v>4</v>
      </c>
      <c r="W227" s="108">
        <v>4</v>
      </c>
      <c r="X227" s="113">
        <v>2019</v>
      </c>
      <c r="Y227" s="113">
        <v>95</v>
      </c>
      <c r="Z227" s="113">
        <v>0</v>
      </c>
      <c r="AA227" s="114" t="s">
        <v>146</v>
      </c>
      <c r="AB227" s="108">
        <v>373</v>
      </c>
      <c r="AC227" s="109" t="s">
        <v>575</v>
      </c>
      <c r="AD227" s="196" t="s">
        <v>146</v>
      </c>
      <c r="AE227" s="196" t="s">
        <v>146</v>
      </c>
      <c r="AF227" s="197">
        <f>AE227-AD227</f>
        <v>0</v>
      </c>
      <c r="AG227" s="198">
        <f>IF(AI227="SI",0,J227)</f>
        <v>772.17</v>
      </c>
      <c r="AH227" s="199">
        <f>AG227*AF227</f>
        <v>0</v>
      </c>
      <c r="AI227" s="200"/>
    </row>
    <row r="228" spans="1:35" ht="15">
      <c r="A228" s="108">
        <v>2019</v>
      </c>
      <c r="B228" s="108">
        <v>104</v>
      </c>
      <c r="C228" s="109" t="s">
        <v>577</v>
      </c>
      <c r="D228" s="194" t="s">
        <v>581</v>
      </c>
      <c r="E228" s="109" t="s">
        <v>582</v>
      </c>
      <c r="F228" s="111" t="s">
        <v>583</v>
      </c>
      <c r="G228" s="112">
        <v>169.88</v>
      </c>
      <c r="H228" s="112">
        <v>169.88</v>
      </c>
      <c r="I228" s="143" t="s">
        <v>79</v>
      </c>
      <c r="J228" s="112">
        <f>IF(I228="SI",G228-H228,G228)</f>
        <v>0</v>
      </c>
      <c r="K228" s="195" t="s">
        <v>534</v>
      </c>
      <c r="L228" s="108">
        <v>0</v>
      </c>
      <c r="M228" s="108">
        <v>1209</v>
      </c>
      <c r="N228" s="109"/>
      <c r="O228" s="111" t="s">
        <v>260</v>
      </c>
      <c r="P228" s="109" t="s">
        <v>261</v>
      </c>
      <c r="Q228" s="109" t="s">
        <v>261</v>
      </c>
      <c r="R228" s="108">
        <v>2</v>
      </c>
      <c r="S228" s="111" t="s">
        <v>103</v>
      </c>
      <c r="T228" s="108">
        <v>1040203</v>
      </c>
      <c r="U228" s="108">
        <v>1570</v>
      </c>
      <c r="V228" s="108">
        <v>4</v>
      </c>
      <c r="W228" s="108">
        <v>4</v>
      </c>
      <c r="X228" s="113">
        <v>2019</v>
      </c>
      <c r="Y228" s="113">
        <v>95</v>
      </c>
      <c r="Z228" s="113">
        <v>0</v>
      </c>
      <c r="AA228" s="114" t="s">
        <v>146</v>
      </c>
      <c r="AB228" s="108">
        <v>374</v>
      </c>
      <c r="AC228" s="109" t="s">
        <v>575</v>
      </c>
      <c r="AD228" s="196" t="s">
        <v>146</v>
      </c>
      <c r="AE228" s="196" t="s">
        <v>146</v>
      </c>
      <c r="AF228" s="197">
        <f>AE228-AD228</f>
        <v>0</v>
      </c>
      <c r="AG228" s="198">
        <f>IF(AI228="SI",0,J228)</f>
        <v>0</v>
      </c>
      <c r="AH228" s="199">
        <f>AG228*AF228</f>
        <v>0</v>
      </c>
      <c r="AI228" s="200"/>
    </row>
    <row r="229" spans="1:35" ht="15">
      <c r="A229" s="108">
        <v>2019</v>
      </c>
      <c r="B229" s="108">
        <v>105</v>
      </c>
      <c r="C229" s="109" t="s">
        <v>577</v>
      </c>
      <c r="D229" s="194" t="s">
        <v>584</v>
      </c>
      <c r="E229" s="109" t="s">
        <v>582</v>
      </c>
      <c r="F229" s="111" t="s">
        <v>583</v>
      </c>
      <c r="G229" s="112">
        <v>1035.63</v>
      </c>
      <c r="H229" s="112">
        <v>0</v>
      </c>
      <c r="I229" s="143" t="s">
        <v>79</v>
      </c>
      <c r="J229" s="112">
        <f>IF(I229="SI",G229-H229,G229)</f>
        <v>1035.63</v>
      </c>
      <c r="K229" s="195" t="s">
        <v>534</v>
      </c>
      <c r="L229" s="108">
        <v>0</v>
      </c>
      <c r="M229" s="108">
        <v>1209</v>
      </c>
      <c r="N229" s="109"/>
      <c r="O229" s="111" t="s">
        <v>260</v>
      </c>
      <c r="P229" s="109" t="s">
        <v>261</v>
      </c>
      <c r="Q229" s="109" t="s">
        <v>261</v>
      </c>
      <c r="R229" s="108">
        <v>2</v>
      </c>
      <c r="S229" s="111" t="s">
        <v>103</v>
      </c>
      <c r="T229" s="108">
        <v>1040103</v>
      </c>
      <c r="U229" s="108">
        <v>1460</v>
      </c>
      <c r="V229" s="108">
        <v>4</v>
      </c>
      <c r="W229" s="108">
        <v>4</v>
      </c>
      <c r="X229" s="113">
        <v>2019</v>
      </c>
      <c r="Y229" s="113">
        <v>94</v>
      </c>
      <c r="Z229" s="113">
        <v>0</v>
      </c>
      <c r="AA229" s="114" t="s">
        <v>146</v>
      </c>
      <c r="AB229" s="108">
        <v>375</v>
      </c>
      <c r="AC229" s="109" t="s">
        <v>575</v>
      </c>
      <c r="AD229" s="196" t="s">
        <v>146</v>
      </c>
      <c r="AE229" s="196" t="s">
        <v>146</v>
      </c>
      <c r="AF229" s="197">
        <f>AE229-AD229</f>
        <v>0</v>
      </c>
      <c r="AG229" s="198">
        <f>IF(AI229="SI",0,J229)</f>
        <v>1035.63</v>
      </c>
      <c r="AH229" s="199">
        <f>AG229*AF229</f>
        <v>0</v>
      </c>
      <c r="AI229" s="200"/>
    </row>
    <row r="230" spans="1:35" ht="15">
      <c r="A230" s="108">
        <v>2019</v>
      </c>
      <c r="B230" s="108">
        <v>105</v>
      </c>
      <c r="C230" s="109" t="s">
        <v>577</v>
      </c>
      <c r="D230" s="194" t="s">
        <v>584</v>
      </c>
      <c r="E230" s="109" t="s">
        <v>582</v>
      </c>
      <c r="F230" s="111" t="s">
        <v>583</v>
      </c>
      <c r="G230" s="112">
        <v>227.84</v>
      </c>
      <c r="H230" s="112">
        <v>227.84</v>
      </c>
      <c r="I230" s="143" t="s">
        <v>79</v>
      </c>
      <c r="J230" s="112">
        <f>IF(I230="SI",G230-H230,G230)</f>
        <v>0</v>
      </c>
      <c r="K230" s="195" t="s">
        <v>534</v>
      </c>
      <c r="L230" s="108">
        <v>0</v>
      </c>
      <c r="M230" s="108">
        <v>1209</v>
      </c>
      <c r="N230" s="109"/>
      <c r="O230" s="111" t="s">
        <v>260</v>
      </c>
      <c r="P230" s="109" t="s">
        <v>261</v>
      </c>
      <c r="Q230" s="109" t="s">
        <v>261</v>
      </c>
      <c r="R230" s="108">
        <v>2</v>
      </c>
      <c r="S230" s="111" t="s">
        <v>103</v>
      </c>
      <c r="T230" s="108">
        <v>1040103</v>
      </c>
      <c r="U230" s="108">
        <v>1460</v>
      </c>
      <c r="V230" s="108">
        <v>4</v>
      </c>
      <c r="W230" s="108">
        <v>4</v>
      </c>
      <c r="X230" s="113">
        <v>2019</v>
      </c>
      <c r="Y230" s="113">
        <v>94</v>
      </c>
      <c r="Z230" s="113">
        <v>0</v>
      </c>
      <c r="AA230" s="114" t="s">
        <v>146</v>
      </c>
      <c r="AB230" s="108">
        <v>376</v>
      </c>
      <c r="AC230" s="109" t="s">
        <v>575</v>
      </c>
      <c r="AD230" s="196" t="s">
        <v>146</v>
      </c>
      <c r="AE230" s="196" t="s">
        <v>146</v>
      </c>
      <c r="AF230" s="197">
        <f>AE230-AD230</f>
        <v>0</v>
      </c>
      <c r="AG230" s="198">
        <f>IF(AI230="SI",0,J230)</f>
        <v>0</v>
      </c>
      <c r="AH230" s="199">
        <f>AG230*AF230</f>
        <v>0</v>
      </c>
      <c r="AI230" s="200"/>
    </row>
    <row r="231" spans="1:35" ht="15">
      <c r="A231" s="108">
        <v>2019</v>
      </c>
      <c r="B231" s="108">
        <v>106</v>
      </c>
      <c r="C231" s="109" t="s">
        <v>577</v>
      </c>
      <c r="D231" s="194" t="s">
        <v>585</v>
      </c>
      <c r="E231" s="109" t="s">
        <v>582</v>
      </c>
      <c r="F231" s="111" t="s">
        <v>583</v>
      </c>
      <c r="G231" s="112">
        <v>358.64</v>
      </c>
      <c r="H231" s="112">
        <v>0</v>
      </c>
      <c r="I231" s="143" t="s">
        <v>79</v>
      </c>
      <c r="J231" s="112">
        <f>IF(I231="SI",G231-H231,G231)</f>
        <v>358.64</v>
      </c>
      <c r="K231" s="195" t="s">
        <v>534</v>
      </c>
      <c r="L231" s="108">
        <v>0</v>
      </c>
      <c r="M231" s="108">
        <v>1209</v>
      </c>
      <c r="N231" s="109"/>
      <c r="O231" s="111" t="s">
        <v>260</v>
      </c>
      <c r="P231" s="109" t="s">
        <v>261</v>
      </c>
      <c r="Q231" s="109" t="s">
        <v>261</v>
      </c>
      <c r="R231" s="108">
        <v>3</v>
      </c>
      <c r="S231" s="111" t="s">
        <v>162</v>
      </c>
      <c r="T231" s="108">
        <v>1010503</v>
      </c>
      <c r="U231" s="108">
        <v>470</v>
      </c>
      <c r="V231" s="108">
        <v>2</v>
      </c>
      <c r="W231" s="108">
        <v>2</v>
      </c>
      <c r="X231" s="113">
        <v>2019</v>
      </c>
      <c r="Y231" s="113">
        <v>93</v>
      </c>
      <c r="Z231" s="113">
        <v>0</v>
      </c>
      <c r="AA231" s="114" t="s">
        <v>146</v>
      </c>
      <c r="AB231" s="108">
        <v>379</v>
      </c>
      <c r="AC231" s="109" t="s">
        <v>575</v>
      </c>
      <c r="AD231" s="196" t="s">
        <v>146</v>
      </c>
      <c r="AE231" s="196" t="s">
        <v>146</v>
      </c>
      <c r="AF231" s="197">
        <f>AE231-AD231</f>
        <v>0</v>
      </c>
      <c r="AG231" s="198">
        <f>IF(AI231="SI",0,J231)</f>
        <v>358.64</v>
      </c>
      <c r="AH231" s="199">
        <f>AG231*AF231</f>
        <v>0</v>
      </c>
      <c r="AI231" s="200"/>
    </row>
    <row r="232" spans="1:35" ht="15">
      <c r="A232" s="108">
        <v>2019</v>
      </c>
      <c r="B232" s="108">
        <v>106</v>
      </c>
      <c r="C232" s="109" t="s">
        <v>577</v>
      </c>
      <c r="D232" s="194" t="s">
        <v>585</v>
      </c>
      <c r="E232" s="109" t="s">
        <v>582</v>
      </c>
      <c r="F232" s="111" t="s">
        <v>583</v>
      </c>
      <c r="G232" s="112">
        <v>78.9</v>
      </c>
      <c r="H232" s="112">
        <v>78.9</v>
      </c>
      <c r="I232" s="143" t="s">
        <v>79</v>
      </c>
      <c r="J232" s="112">
        <f>IF(I232="SI",G232-H232,G232)</f>
        <v>0</v>
      </c>
      <c r="K232" s="195" t="s">
        <v>534</v>
      </c>
      <c r="L232" s="108">
        <v>0</v>
      </c>
      <c r="M232" s="108">
        <v>1209</v>
      </c>
      <c r="N232" s="109"/>
      <c r="O232" s="111" t="s">
        <v>260</v>
      </c>
      <c r="P232" s="109" t="s">
        <v>261</v>
      </c>
      <c r="Q232" s="109" t="s">
        <v>261</v>
      </c>
      <c r="R232" s="108">
        <v>3</v>
      </c>
      <c r="S232" s="111" t="s">
        <v>162</v>
      </c>
      <c r="T232" s="108">
        <v>1010503</v>
      </c>
      <c r="U232" s="108">
        <v>470</v>
      </c>
      <c r="V232" s="108">
        <v>2</v>
      </c>
      <c r="W232" s="108">
        <v>2</v>
      </c>
      <c r="X232" s="113">
        <v>2019</v>
      </c>
      <c r="Y232" s="113">
        <v>93</v>
      </c>
      <c r="Z232" s="113">
        <v>0</v>
      </c>
      <c r="AA232" s="114" t="s">
        <v>146</v>
      </c>
      <c r="AB232" s="108">
        <v>380</v>
      </c>
      <c r="AC232" s="109" t="s">
        <v>575</v>
      </c>
      <c r="AD232" s="196" t="s">
        <v>146</v>
      </c>
      <c r="AE232" s="196" t="s">
        <v>146</v>
      </c>
      <c r="AF232" s="197">
        <f>AE232-AD232</f>
        <v>0</v>
      </c>
      <c r="AG232" s="198">
        <f>IF(AI232="SI",0,J232)</f>
        <v>0</v>
      </c>
      <c r="AH232" s="199">
        <f>AG232*AF232</f>
        <v>0</v>
      </c>
      <c r="AI232" s="200"/>
    </row>
    <row r="233" spans="1:35" ht="15">
      <c r="A233" s="108">
        <v>2019</v>
      </c>
      <c r="B233" s="108">
        <v>107</v>
      </c>
      <c r="C233" s="109" t="s">
        <v>577</v>
      </c>
      <c r="D233" s="194" t="s">
        <v>586</v>
      </c>
      <c r="E233" s="109" t="s">
        <v>582</v>
      </c>
      <c r="F233" s="111" t="s">
        <v>583</v>
      </c>
      <c r="G233" s="112">
        <v>75.27</v>
      </c>
      <c r="H233" s="112">
        <v>0</v>
      </c>
      <c r="I233" s="143" t="s">
        <v>79</v>
      </c>
      <c r="J233" s="112">
        <f>IF(I233="SI",G233-H233,G233)</f>
        <v>75.27</v>
      </c>
      <c r="K233" s="195" t="s">
        <v>534</v>
      </c>
      <c r="L233" s="108">
        <v>0</v>
      </c>
      <c r="M233" s="108">
        <v>1209</v>
      </c>
      <c r="N233" s="109"/>
      <c r="O233" s="111" t="s">
        <v>260</v>
      </c>
      <c r="P233" s="109" t="s">
        <v>261</v>
      </c>
      <c r="Q233" s="109" t="s">
        <v>261</v>
      </c>
      <c r="R233" s="108">
        <v>3</v>
      </c>
      <c r="S233" s="111" t="s">
        <v>162</v>
      </c>
      <c r="T233" s="108">
        <v>1010503</v>
      </c>
      <c r="U233" s="108">
        <v>470</v>
      </c>
      <c r="V233" s="108">
        <v>2</v>
      </c>
      <c r="W233" s="108">
        <v>2</v>
      </c>
      <c r="X233" s="113">
        <v>2019</v>
      </c>
      <c r="Y233" s="113">
        <v>93</v>
      </c>
      <c r="Z233" s="113">
        <v>0</v>
      </c>
      <c r="AA233" s="114" t="s">
        <v>146</v>
      </c>
      <c r="AB233" s="108">
        <v>377</v>
      </c>
      <c r="AC233" s="109" t="s">
        <v>575</v>
      </c>
      <c r="AD233" s="196" t="s">
        <v>146</v>
      </c>
      <c r="AE233" s="196" t="s">
        <v>146</v>
      </c>
      <c r="AF233" s="197">
        <f>AE233-AD233</f>
        <v>0</v>
      </c>
      <c r="AG233" s="198">
        <f>IF(AI233="SI",0,J233)</f>
        <v>75.27</v>
      </c>
      <c r="AH233" s="199">
        <f>AG233*AF233</f>
        <v>0</v>
      </c>
      <c r="AI233" s="200"/>
    </row>
    <row r="234" spans="1:35" ht="15">
      <c r="A234" s="108">
        <v>2019</v>
      </c>
      <c r="B234" s="108">
        <v>107</v>
      </c>
      <c r="C234" s="109" t="s">
        <v>577</v>
      </c>
      <c r="D234" s="194" t="s">
        <v>586</v>
      </c>
      <c r="E234" s="109" t="s">
        <v>582</v>
      </c>
      <c r="F234" s="111" t="s">
        <v>583</v>
      </c>
      <c r="G234" s="112">
        <v>16.56</v>
      </c>
      <c r="H234" s="112">
        <v>16.56</v>
      </c>
      <c r="I234" s="143" t="s">
        <v>79</v>
      </c>
      <c r="J234" s="112">
        <f>IF(I234="SI",G234-H234,G234)</f>
        <v>0</v>
      </c>
      <c r="K234" s="195" t="s">
        <v>534</v>
      </c>
      <c r="L234" s="108">
        <v>0</v>
      </c>
      <c r="M234" s="108">
        <v>1209</v>
      </c>
      <c r="N234" s="109"/>
      <c r="O234" s="111" t="s">
        <v>260</v>
      </c>
      <c r="P234" s="109" t="s">
        <v>261</v>
      </c>
      <c r="Q234" s="109" t="s">
        <v>261</v>
      </c>
      <c r="R234" s="108">
        <v>3</v>
      </c>
      <c r="S234" s="111" t="s">
        <v>162</v>
      </c>
      <c r="T234" s="108">
        <v>1010503</v>
      </c>
      <c r="U234" s="108">
        <v>470</v>
      </c>
      <c r="V234" s="108">
        <v>2</v>
      </c>
      <c r="W234" s="108">
        <v>2</v>
      </c>
      <c r="X234" s="113">
        <v>2019</v>
      </c>
      <c r="Y234" s="113">
        <v>93</v>
      </c>
      <c r="Z234" s="113">
        <v>0</v>
      </c>
      <c r="AA234" s="114" t="s">
        <v>146</v>
      </c>
      <c r="AB234" s="108">
        <v>378</v>
      </c>
      <c r="AC234" s="109" t="s">
        <v>575</v>
      </c>
      <c r="AD234" s="196" t="s">
        <v>146</v>
      </c>
      <c r="AE234" s="196" t="s">
        <v>146</v>
      </c>
      <c r="AF234" s="197">
        <f>AE234-AD234</f>
        <v>0</v>
      </c>
      <c r="AG234" s="198">
        <f>IF(AI234="SI",0,J234)</f>
        <v>0</v>
      </c>
      <c r="AH234" s="199">
        <f>AG234*AF234</f>
        <v>0</v>
      </c>
      <c r="AI234" s="200"/>
    </row>
    <row r="235" spans="1:35" ht="15">
      <c r="A235" s="108">
        <v>2019</v>
      </c>
      <c r="B235" s="108">
        <v>108</v>
      </c>
      <c r="C235" s="109" t="s">
        <v>577</v>
      </c>
      <c r="D235" s="194" t="s">
        <v>587</v>
      </c>
      <c r="E235" s="109" t="s">
        <v>582</v>
      </c>
      <c r="F235" s="111" t="s">
        <v>583</v>
      </c>
      <c r="G235" s="112">
        <v>125.57</v>
      </c>
      <c r="H235" s="112">
        <v>0</v>
      </c>
      <c r="I235" s="143" t="s">
        <v>79</v>
      </c>
      <c r="J235" s="112">
        <f>IF(I235="SI",G235-H235,G235)</f>
        <v>125.57</v>
      </c>
      <c r="K235" s="195" t="s">
        <v>534</v>
      </c>
      <c r="L235" s="108">
        <v>0</v>
      </c>
      <c r="M235" s="108">
        <v>1209</v>
      </c>
      <c r="N235" s="109"/>
      <c r="O235" s="111" t="s">
        <v>260</v>
      </c>
      <c r="P235" s="109" t="s">
        <v>261</v>
      </c>
      <c r="Q235" s="109" t="s">
        <v>261</v>
      </c>
      <c r="R235" s="108">
        <v>3</v>
      </c>
      <c r="S235" s="111" t="s">
        <v>162</v>
      </c>
      <c r="T235" s="108">
        <v>1010503</v>
      </c>
      <c r="U235" s="108">
        <v>470</v>
      </c>
      <c r="V235" s="108">
        <v>2</v>
      </c>
      <c r="W235" s="108">
        <v>2</v>
      </c>
      <c r="X235" s="113">
        <v>2019</v>
      </c>
      <c r="Y235" s="113">
        <v>93</v>
      </c>
      <c r="Z235" s="113">
        <v>0</v>
      </c>
      <c r="AA235" s="114" t="s">
        <v>146</v>
      </c>
      <c r="AB235" s="108">
        <v>381</v>
      </c>
      <c r="AC235" s="109" t="s">
        <v>575</v>
      </c>
      <c r="AD235" s="196" t="s">
        <v>146</v>
      </c>
      <c r="AE235" s="196" t="s">
        <v>146</v>
      </c>
      <c r="AF235" s="197">
        <f>AE235-AD235</f>
        <v>0</v>
      </c>
      <c r="AG235" s="198">
        <f>IF(AI235="SI",0,J235)</f>
        <v>125.57</v>
      </c>
      <c r="AH235" s="199">
        <f>AG235*AF235</f>
        <v>0</v>
      </c>
      <c r="AI235" s="200"/>
    </row>
    <row r="236" spans="1:35" ht="15">
      <c r="A236" s="108">
        <v>2019</v>
      </c>
      <c r="B236" s="108">
        <v>108</v>
      </c>
      <c r="C236" s="109" t="s">
        <v>577</v>
      </c>
      <c r="D236" s="194" t="s">
        <v>587</v>
      </c>
      <c r="E236" s="109" t="s">
        <v>582</v>
      </c>
      <c r="F236" s="111" t="s">
        <v>583</v>
      </c>
      <c r="G236" s="112">
        <v>27.63</v>
      </c>
      <c r="H236" s="112">
        <v>27.63</v>
      </c>
      <c r="I236" s="143" t="s">
        <v>79</v>
      </c>
      <c r="J236" s="112">
        <f>IF(I236="SI",G236-H236,G236)</f>
        <v>0</v>
      </c>
      <c r="K236" s="195" t="s">
        <v>534</v>
      </c>
      <c r="L236" s="108">
        <v>0</v>
      </c>
      <c r="M236" s="108">
        <v>1209</v>
      </c>
      <c r="N236" s="109"/>
      <c r="O236" s="111" t="s">
        <v>260</v>
      </c>
      <c r="P236" s="109" t="s">
        <v>261</v>
      </c>
      <c r="Q236" s="109" t="s">
        <v>261</v>
      </c>
      <c r="R236" s="108">
        <v>3</v>
      </c>
      <c r="S236" s="111" t="s">
        <v>162</v>
      </c>
      <c r="T236" s="108">
        <v>1010503</v>
      </c>
      <c r="U236" s="108">
        <v>470</v>
      </c>
      <c r="V236" s="108">
        <v>2</v>
      </c>
      <c r="W236" s="108">
        <v>2</v>
      </c>
      <c r="X236" s="113">
        <v>2019</v>
      </c>
      <c r="Y236" s="113">
        <v>93</v>
      </c>
      <c r="Z236" s="113">
        <v>0</v>
      </c>
      <c r="AA236" s="114" t="s">
        <v>146</v>
      </c>
      <c r="AB236" s="108">
        <v>382</v>
      </c>
      <c r="AC236" s="109" t="s">
        <v>575</v>
      </c>
      <c r="AD236" s="196" t="s">
        <v>146</v>
      </c>
      <c r="AE236" s="196" t="s">
        <v>146</v>
      </c>
      <c r="AF236" s="197">
        <f>AE236-AD236</f>
        <v>0</v>
      </c>
      <c r="AG236" s="198">
        <f>IF(AI236="SI",0,J236)</f>
        <v>0</v>
      </c>
      <c r="AH236" s="199">
        <f>AG236*AF236</f>
        <v>0</v>
      </c>
      <c r="AI236" s="200"/>
    </row>
    <row r="237" spans="1:35" ht="15">
      <c r="A237" s="108">
        <v>2019</v>
      </c>
      <c r="B237" s="108">
        <v>109</v>
      </c>
      <c r="C237" s="109" t="s">
        <v>588</v>
      </c>
      <c r="D237" s="194" t="s">
        <v>589</v>
      </c>
      <c r="E237" s="109" t="s">
        <v>305</v>
      </c>
      <c r="F237" s="111" t="s">
        <v>421</v>
      </c>
      <c r="G237" s="112">
        <v>338</v>
      </c>
      <c r="H237" s="112">
        <v>0</v>
      </c>
      <c r="I237" s="143" t="s">
        <v>157</v>
      </c>
      <c r="J237" s="112">
        <f>IF(I237="SI",G237-H237,G237)</f>
        <v>338</v>
      </c>
      <c r="K237" s="195" t="s">
        <v>422</v>
      </c>
      <c r="L237" s="108">
        <v>2019</v>
      </c>
      <c r="M237" s="108">
        <v>1272</v>
      </c>
      <c r="N237" s="109" t="s">
        <v>590</v>
      </c>
      <c r="O237" s="111" t="s">
        <v>423</v>
      </c>
      <c r="P237" s="109" t="s">
        <v>424</v>
      </c>
      <c r="Q237" s="109" t="s">
        <v>424</v>
      </c>
      <c r="R237" s="108">
        <v>1</v>
      </c>
      <c r="S237" s="111" t="s">
        <v>85</v>
      </c>
      <c r="T237" s="108">
        <v>1010303</v>
      </c>
      <c r="U237" s="108">
        <v>250</v>
      </c>
      <c r="V237" s="108">
        <v>8</v>
      </c>
      <c r="W237" s="108">
        <v>1</v>
      </c>
      <c r="X237" s="113">
        <v>2019</v>
      </c>
      <c r="Y237" s="113">
        <v>21</v>
      </c>
      <c r="Z237" s="113">
        <v>0</v>
      </c>
      <c r="AA237" s="114" t="s">
        <v>146</v>
      </c>
      <c r="AB237" s="108">
        <v>304</v>
      </c>
      <c r="AC237" s="109" t="s">
        <v>146</v>
      </c>
      <c r="AD237" s="196" t="s">
        <v>515</v>
      </c>
      <c r="AE237" s="196" t="s">
        <v>146</v>
      </c>
      <c r="AF237" s="197">
        <f>AE237-AD237</f>
        <v>-35</v>
      </c>
      <c r="AG237" s="198">
        <f>IF(AI237="SI",0,J237)</f>
        <v>338</v>
      </c>
      <c r="AH237" s="199">
        <f>AG237*AF237</f>
        <v>-11830</v>
      </c>
      <c r="AI237" s="200"/>
    </row>
    <row r="238" spans="1:35" ht="15">
      <c r="A238" s="108">
        <v>2019</v>
      </c>
      <c r="B238" s="108">
        <v>110</v>
      </c>
      <c r="C238" s="109" t="s">
        <v>588</v>
      </c>
      <c r="D238" s="194" t="s">
        <v>591</v>
      </c>
      <c r="E238" s="109" t="s">
        <v>425</v>
      </c>
      <c r="F238" s="111" t="s">
        <v>592</v>
      </c>
      <c r="G238" s="112">
        <v>373.32</v>
      </c>
      <c r="H238" s="112">
        <v>67.32</v>
      </c>
      <c r="I238" s="143" t="s">
        <v>79</v>
      </c>
      <c r="J238" s="112">
        <f>IF(I238="SI",G238-H238,G238)</f>
        <v>306</v>
      </c>
      <c r="K238" s="195" t="s">
        <v>473</v>
      </c>
      <c r="L238" s="108">
        <v>2019</v>
      </c>
      <c r="M238" s="108">
        <v>1235</v>
      </c>
      <c r="N238" s="109" t="s">
        <v>590</v>
      </c>
      <c r="O238" s="111" t="s">
        <v>294</v>
      </c>
      <c r="P238" s="109" t="s">
        <v>295</v>
      </c>
      <c r="Q238" s="109" t="s">
        <v>84</v>
      </c>
      <c r="R238" s="108">
        <v>1</v>
      </c>
      <c r="S238" s="111" t="s">
        <v>85</v>
      </c>
      <c r="T238" s="108">
        <v>1010503</v>
      </c>
      <c r="U238" s="108">
        <v>470</v>
      </c>
      <c r="V238" s="108">
        <v>4</v>
      </c>
      <c r="W238" s="108">
        <v>1</v>
      </c>
      <c r="X238" s="113">
        <v>2019</v>
      </c>
      <c r="Y238" s="113">
        <v>17</v>
      </c>
      <c r="Z238" s="113">
        <v>0</v>
      </c>
      <c r="AA238" s="114" t="s">
        <v>146</v>
      </c>
      <c r="AB238" s="108">
        <v>303</v>
      </c>
      <c r="AC238" s="109" t="s">
        <v>146</v>
      </c>
      <c r="AD238" s="196" t="s">
        <v>388</v>
      </c>
      <c r="AE238" s="196" t="s">
        <v>146</v>
      </c>
      <c r="AF238" s="197">
        <f>AE238-AD238</f>
        <v>-15</v>
      </c>
      <c r="AG238" s="198">
        <f>IF(AI238="SI",0,J238)</f>
        <v>306</v>
      </c>
      <c r="AH238" s="199">
        <f>AG238*AF238</f>
        <v>-4590</v>
      </c>
      <c r="AI238" s="200"/>
    </row>
    <row r="239" spans="1:35" ht="15">
      <c r="A239" s="108">
        <v>2019</v>
      </c>
      <c r="B239" s="108">
        <v>111</v>
      </c>
      <c r="C239" s="109" t="s">
        <v>588</v>
      </c>
      <c r="D239" s="194" t="s">
        <v>593</v>
      </c>
      <c r="E239" s="109" t="s">
        <v>468</v>
      </c>
      <c r="F239" s="111" t="s">
        <v>594</v>
      </c>
      <c r="G239" s="112">
        <v>5618.16</v>
      </c>
      <c r="H239" s="112">
        <v>510.74</v>
      </c>
      <c r="I239" s="143" t="s">
        <v>79</v>
      </c>
      <c r="J239" s="112">
        <f>IF(I239="SI",G239-H239,G239)</f>
        <v>5107.42</v>
      </c>
      <c r="K239" s="195" t="s">
        <v>84</v>
      </c>
      <c r="L239" s="108">
        <v>2019</v>
      </c>
      <c r="M239" s="108">
        <v>1236</v>
      </c>
      <c r="N239" s="109" t="s">
        <v>590</v>
      </c>
      <c r="O239" s="111" t="s">
        <v>92</v>
      </c>
      <c r="P239" s="109" t="s">
        <v>93</v>
      </c>
      <c r="Q239" s="109" t="s">
        <v>93</v>
      </c>
      <c r="R239" s="108">
        <v>1</v>
      </c>
      <c r="S239" s="111" t="s">
        <v>85</v>
      </c>
      <c r="T239" s="108">
        <v>1090503</v>
      </c>
      <c r="U239" s="108">
        <v>3550</v>
      </c>
      <c r="V239" s="108">
        <v>2</v>
      </c>
      <c r="W239" s="108">
        <v>1</v>
      </c>
      <c r="X239" s="113">
        <v>2019</v>
      </c>
      <c r="Y239" s="113">
        <v>3</v>
      </c>
      <c r="Z239" s="113">
        <v>0</v>
      </c>
      <c r="AA239" s="114" t="s">
        <v>595</v>
      </c>
      <c r="AB239" s="108">
        <v>766</v>
      </c>
      <c r="AC239" s="109" t="s">
        <v>595</v>
      </c>
      <c r="AD239" s="196" t="s">
        <v>559</v>
      </c>
      <c r="AE239" s="196" t="s">
        <v>595</v>
      </c>
      <c r="AF239" s="197">
        <f>AE239-AD239</f>
        <v>59</v>
      </c>
      <c r="AG239" s="198">
        <f>IF(AI239="SI",0,J239)</f>
        <v>5107.42</v>
      </c>
      <c r="AH239" s="199">
        <f>AG239*AF239</f>
        <v>301337.78</v>
      </c>
      <c r="AI239" s="200"/>
    </row>
    <row r="240" spans="1:35" ht="15">
      <c r="A240" s="108">
        <v>2019</v>
      </c>
      <c r="B240" s="108">
        <v>112</v>
      </c>
      <c r="C240" s="109" t="s">
        <v>588</v>
      </c>
      <c r="D240" s="194" t="s">
        <v>596</v>
      </c>
      <c r="E240" s="109" t="s">
        <v>597</v>
      </c>
      <c r="F240" s="111" t="s">
        <v>598</v>
      </c>
      <c r="G240" s="112">
        <v>111.26</v>
      </c>
      <c r="H240" s="112">
        <v>20.06</v>
      </c>
      <c r="I240" s="143" t="s">
        <v>79</v>
      </c>
      <c r="J240" s="112">
        <f>IF(I240="SI",G240-H240,G240)</f>
        <v>91.2</v>
      </c>
      <c r="K240" s="195" t="s">
        <v>84</v>
      </c>
      <c r="L240" s="108">
        <v>2019</v>
      </c>
      <c r="M240" s="108">
        <v>1223</v>
      </c>
      <c r="N240" s="109" t="s">
        <v>577</v>
      </c>
      <c r="O240" s="111" t="s">
        <v>92</v>
      </c>
      <c r="P240" s="109" t="s">
        <v>93</v>
      </c>
      <c r="Q240" s="109" t="s">
        <v>93</v>
      </c>
      <c r="R240" s="108">
        <v>1</v>
      </c>
      <c r="S240" s="111" t="s">
        <v>85</v>
      </c>
      <c r="T240" s="108">
        <v>1090503</v>
      </c>
      <c r="U240" s="108">
        <v>3550</v>
      </c>
      <c r="V240" s="108">
        <v>2</v>
      </c>
      <c r="W240" s="108">
        <v>1</v>
      </c>
      <c r="X240" s="113">
        <v>2019</v>
      </c>
      <c r="Y240" s="113">
        <v>3</v>
      </c>
      <c r="Z240" s="113">
        <v>0</v>
      </c>
      <c r="AA240" s="114" t="s">
        <v>485</v>
      </c>
      <c r="AB240" s="108">
        <v>578</v>
      </c>
      <c r="AC240" s="109" t="s">
        <v>485</v>
      </c>
      <c r="AD240" s="196" t="s">
        <v>464</v>
      </c>
      <c r="AE240" s="196" t="s">
        <v>485</v>
      </c>
      <c r="AF240" s="197">
        <f>AE240-AD240</f>
        <v>28</v>
      </c>
      <c r="AG240" s="198">
        <f>IF(AI240="SI",0,J240)</f>
        <v>91.2</v>
      </c>
      <c r="AH240" s="199">
        <f>AG240*AF240</f>
        <v>2553.6</v>
      </c>
      <c r="AI240" s="200"/>
    </row>
    <row r="241" spans="1:35" ht="15">
      <c r="A241" s="108">
        <v>2019</v>
      </c>
      <c r="B241" s="108">
        <v>113</v>
      </c>
      <c r="C241" s="109" t="s">
        <v>588</v>
      </c>
      <c r="D241" s="194" t="s">
        <v>599</v>
      </c>
      <c r="E241" s="109" t="s">
        <v>104</v>
      </c>
      <c r="F241" s="111" t="s">
        <v>600</v>
      </c>
      <c r="G241" s="112">
        <v>58.56</v>
      </c>
      <c r="H241" s="112">
        <v>10.56</v>
      </c>
      <c r="I241" s="143" t="s">
        <v>79</v>
      </c>
      <c r="J241" s="112">
        <f>IF(I241="SI",G241-H241,G241)</f>
        <v>48</v>
      </c>
      <c r="K241" s="195" t="s">
        <v>601</v>
      </c>
      <c r="L241" s="108">
        <v>2019</v>
      </c>
      <c r="M241" s="108">
        <v>1225</v>
      </c>
      <c r="N241" s="109" t="s">
        <v>577</v>
      </c>
      <c r="O241" s="111" t="s">
        <v>602</v>
      </c>
      <c r="P241" s="109" t="s">
        <v>603</v>
      </c>
      <c r="Q241" s="109" t="s">
        <v>603</v>
      </c>
      <c r="R241" s="108">
        <v>2</v>
      </c>
      <c r="S241" s="111" t="s">
        <v>103</v>
      </c>
      <c r="T241" s="108">
        <v>1010202</v>
      </c>
      <c r="U241" s="108">
        <v>130</v>
      </c>
      <c r="V241" s="108">
        <v>2</v>
      </c>
      <c r="W241" s="108">
        <v>1</v>
      </c>
      <c r="X241" s="113">
        <v>2019</v>
      </c>
      <c r="Y241" s="113">
        <v>105</v>
      </c>
      <c r="Z241" s="113">
        <v>0</v>
      </c>
      <c r="AA241" s="114" t="s">
        <v>146</v>
      </c>
      <c r="AB241" s="108">
        <v>317</v>
      </c>
      <c r="AC241" s="109" t="s">
        <v>146</v>
      </c>
      <c r="AD241" s="196" t="s">
        <v>388</v>
      </c>
      <c r="AE241" s="196" t="s">
        <v>146</v>
      </c>
      <c r="AF241" s="197">
        <f>AE241-AD241</f>
        <v>-15</v>
      </c>
      <c r="AG241" s="198">
        <f>IF(AI241="SI",0,J241)</f>
        <v>48</v>
      </c>
      <c r="AH241" s="199">
        <f>AG241*AF241</f>
        <v>-720</v>
      </c>
      <c r="AI241" s="200"/>
    </row>
    <row r="242" spans="1:35" ht="15">
      <c r="A242" s="108">
        <v>2019</v>
      </c>
      <c r="B242" s="108">
        <v>114</v>
      </c>
      <c r="C242" s="109" t="s">
        <v>588</v>
      </c>
      <c r="D242" s="194" t="s">
        <v>604</v>
      </c>
      <c r="E242" s="109" t="s">
        <v>582</v>
      </c>
      <c r="F242" s="111" t="s">
        <v>605</v>
      </c>
      <c r="G242" s="112">
        <v>1098</v>
      </c>
      <c r="H242" s="112">
        <v>198</v>
      </c>
      <c r="I242" s="143" t="s">
        <v>79</v>
      </c>
      <c r="J242" s="112">
        <f>IF(I242="SI",G242-H242,G242)</f>
        <v>900</v>
      </c>
      <c r="K242" s="195" t="s">
        <v>606</v>
      </c>
      <c r="L242" s="108">
        <v>2019</v>
      </c>
      <c r="M242" s="108">
        <v>1240</v>
      </c>
      <c r="N242" s="109" t="s">
        <v>590</v>
      </c>
      <c r="O242" s="111" t="s">
        <v>607</v>
      </c>
      <c r="P242" s="109" t="s">
        <v>608</v>
      </c>
      <c r="Q242" s="109" t="s">
        <v>608</v>
      </c>
      <c r="R242" s="108">
        <v>2</v>
      </c>
      <c r="S242" s="111" t="s">
        <v>103</v>
      </c>
      <c r="T242" s="108">
        <v>1010203</v>
      </c>
      <c r="U242" s="108">
        <v>140</v>
      </c>
      <c r="V242" s="108">
        <v>8</v>
      </c>
      <c r="W242" s="108">
        <v>1</v>
      </c>
      <c r="X242" s="113">
        <v>2019</v>
      </c>
      <c r="Y242" s="113">
        <v>139</v>
      </c>
      <c r="Z242" s="113">
        <v>0</v>
      </c>
      <c r="AA242" s="114" t="s">
        <v>146</v>
      </c>
      <c r="AB242" s="108">
        <v>332</v>
      </c>
      <c r="AC242" s="109" t="s">
        <v>146</v>
      </c>
      <c r="AD242" s="196" t="s">
        <v>609</v>
      </c>
      <c r="AE242" s="196" t="s">
        <v>146</v>
      </c>
      <c r="AF242" s="197">
        <f>AE242-AD242</f>
        <v>-10</v>
      </c>
      <c r="AG242" s="198">
        <f>IF(AI242="SI",0,J242)</f>
        <v>900</v>
      </c>
      <c r="AH242" s="199">
        <f>AG242*AF242</f>
        <v>-9000</v>
      </c>
      <c r="AI242" s="200"/>
    </row>
    <row r="243" spans="1:35" ht="15">
      <c r="A243" s="108">
        <v>2019</v>
      </c>
      <c r="B243" s="108">
        <v>115</v>
      </c>
      <c r="C243" s="109" t="s">
        <v>588</v>
      </c>
      <c r="D243" s="194" t="s">
        <v>610</v>
      </c>
      <c r="E243" s="109" t="s">
        <v>582</v>
      </c>
      <c r="F243" s="111" t="s">
        <v>611</v>
      </c>
      <c r="G243" s="112">
        <v>26.69</v>
      </c>
      <c r="H243" s="112">
        <v>0</v>
      </c>
      <c r="I243" s="143" t="s">
        <v>157</v>
      </c>
      <c r="J243" s="112">
        <f>IF(I243="SI",G243-H243,G243)</f>
        <v>26.69</v>
      </c>
      <c r="K243" s="195" t="s">
        <v>84</v>
      </c>
      <c r="L243" s="108">
        <v>2019</v>
      </c>
      <c r="M243" s="108">
        <v>1252</v>
      </c>
      <c r="N243" s="109" t="s">
        <v>590</v>
      </c>
      <c r="O243" s="111" t="s">
        <v>220</v>
      </c>
      <c r="P243" s="109" t="s">
        <v>221</v>
      </c>
      <c r="Q243" s="109" t="s">
        <v>222</v>
      </c>
      <c r="R243" s="108">
        <v>1</v>
      </c>
      <c r="S243" s="111" t="s">
        <v>85</v>
      </c>
      <c r="T243" s="108">
        <v>1010303</v>
      </c>
      <c r="U243" s="108">
        <v>250</v>
      </c>
      <c r="V243" s="108">
        <v>2</v>
      </c>
      <c r="W243" s="108">
        <v>2</v>
      </c>
      <c r="X243" s="113">
        <v>2019</v>
      </c>
      <c r="Y243" s="113">
        <v>87</v>
      </c>
      <c r="Z243" s="113">
        <v>0</v>
      </c>
      <c r="AA243" s="114" t="s">
        <v>146</v>
      </c>
      <c r="AB243" s="108">
        <v>318</v>
      </c>
      <c r="AC243" s="109" t="s">
        <v>146</v>
      </c>
      <c r="AD243" s="196" t="s">
        <v>388</v>
      </c>
      <c r="AE243" s="196" t="s">
        <v>146</v>
      </c>
      <c r="AF243" s="197">
        <f>AE243-AD243</f>
        <v>-15</v>
      </c>
      <c r="AG243" s="198">
        <f>IF(AI243="SI",0,J243)</f>
        <v>26.69</v>
      </c>
      <c r="AH243" s="199">
        <f>AG243*AF243</f>
        <v>-400.35</v>
      </c>
      <c r="AI243" s="200"/>
    </row>
    <row r="244" spans="1:35" ht="15">
      <c r="A244" s="108">
        <v>2019</v>
      </c>
      <c r="B244" s="108">
        <v>116</v>
      </c>
      <c r="C244" s="109" t="s">
        <v>588</v>
      </c>
      <c r="D244" s="194" t="s">
        <v>612</v>
      </c>
      <c r="E244" s="109" t="s">
        <v>468</v>
      </c>
      <c r="F244" s="111" t="s">
        <v>613</v>
      </c>
      <c r="G244" s="112">
        <v>334.4</v>
      </c>
      <c r="H244" s="112">
        <v>60.3</v>
      </c>
      <c r="I244" s="143" t="s">
        <v>79</v>
      </c>
      <c r="J244" s="112">
        <f>IF(I244="SI",G244-H244,G244)</f>
        <v>274.09999999999997</v>
      </c>
      <c r="K244" s="195" t="s">
        <v>614</v>
      </c>
      <c r="L244" s="108">
        <v>2019</v>
      </c>
      <c r="M244" s="108">
        <v>1246</v>
      </c>
      <c r="N244" s="109" t="s">
        <v>590</v>
      </c>
      <c r="O244" s="111" t="s">
        <v>615</v>
      </c>
      <c r="P244" s="109" t="s">
        <v>616</v>
      </c>
      <c r="Q244" s="109" t="s">
        <v>617</v>
      </c>
      <c r="R244" s="108">
        <v>3</v>
      </c>
      <c r="S244" s="111" t="s">
        <v>162</v>
      </c>
      <c r="T244" s="108">
        <v>1010503</v>
      </c>
      <c r="U244" s="108">
        <v>470</v>
      </c>
      <c r="V244" s="108">
        <v>2</v>
      </c>
      <c r="W244" s="108">
        <v>3</v>
      </c>
      <c r="X244" s="113">
        <v>2017</v>
      </c>
      <c r="Y244" s="113">
        <v>283</v>
      </c>
      <c r="Z244" s="113">
        <v>0</v>
      </c>
      <c r="AA244" s="114" t="s">
        <v>146</v>
      </c>
      <c r="AB244" s="108">
        <v>305</v>
      </c>
      <c r="AC244" s="109" t="s">
        <v>146</v>
      </c>
      <c r="AD244" s="196" t="s">
        <v>609</v>
      </c>
      <c r="AE244" s="196" t="s">
        <v>146</v>
      </c>
      <c r="AF244" s="197">
        <f>AE244-AD244</f>
        <v>-10</v>
      </c>
      <c r="AG244" s="198">
        <f>IF(AI244="SI",0,J244)</f>
        <v>274.09999999999997</v>
      </c>
      <c r="AH244" s="199">
        <f>AG244*AF244</f>
        <v>-2740.9999999999995</v>
      </c>
      <c r="AI244" s="200"/>
    </row>
    <row r="245" spans="1:35" ht="15">
      <c r="A245" s="108">
        <v>2019</v>
      </c>
      <c r="B245" s="108">
        <v>116</v>
      </c>
      <c r="C245" s="109" t="s">
        <v>588</v>
      </c>
      <c r="D245" s="194" t="s">
        <v>612</v>
      </c>
      <c r="E245" s="109" t="s">
        <v>468</v>
      </c>
      <c r="F245" s="111" t="s">
        <v>613</v>
      </c>
      <c r="G245" s="112">
        <v>100</v>
      </c>
      <c r="H245" s="112">
        <v>18.03</v>
      </c>
      <c r="I245" s="143" t="s">
        <v>79</v>
      </c>
      <c r="J245" s="112">
        <f>IF(I245="SI",G245-H245,G245)</f>
        <v>81.97</v>
      </c>
      <c r="K245" s="195" t="s">
        <v>614</v>
      </c>
      <c r="L245" s="108">
        <v>2019</v>
      </c>
      <c r="M245" s="108">
        <v>1246</v>
      </c>
      <c r="N245" s="109" t="s">
        <v>590</v>
      </c>
      <c r="O245" s="111" t="s">
        <v>615</v>
      </c>
      <c r="P245" s="109" t="s">
        <v>616</v>
      </c>
      <c r="Q245" s="109" t="s">
        <v>617</v>
      </c>
      <c r="R245" s="108">
        <v>2</v>
      </c>
      <c r="S245" s="111" t="s">
        <v>103</v>
      </c>
      <c r="T245" s="108">
        <v>1040103</v>
      </c>
      <c r="U245" s="108">
        <v>1460</v>
      </c>
      <c r="V245" s="108">
        <v>4</v>
      </c>
      <c r="W245" s="108">
        <v>5</v>
      </c>
      <c r="X245" s="113">
        <v>2017</v>
      </c>
      <c r="Y245" s="113">
        <v>282</v>
      </c>
      <c r="Z245" s="113">
        <v>0</v>
      </c>
      <c r="AA245" s="114" t="s">
        <v>146</v>
      </c>
      <c r="AB245" s="108">
        <v>306</v>
      </c>
      <c r="AC245" s="109" t="s">
        <v>146</v>
      </c>
      <c r="AD245" s="196" t="s">
        <v>609</v>
      </c>
      <c r="AE245" s="196" t="s">
        <v>146</v>
      </c>
      <c r="AF245" s="197">
        <f>AE245-AD245</f>
        <v>-10</v>
      </c>
      <c r="AG245" s="198">
        <f>IF(AI245="SI",0,J245)</f>
        <v>81.97</v>
      </c>
      <c r="AH245" s="199">
        <f>AG245*AF245</f>
        <v>-819.7</v>
      </c>
      <c r="AI245" s="200"/>
    </row>
    <row r="246" spans="1:35" ht="15">
      <c r="A246" s="108">
        <v>2019</v>
      </c>
      <c r="B246" s="108">
        <v>116</v>
      </c>
      <c r="C246" s="109" t="s">
        <v>588</v>
      </c>
      <c r="D246" s="194" t="s">
        <v>612</v>
      </c>
      <c r="E246" s="109" t="s">
        <v>468</v>
      </c>
      <c r="F246" s="111" t="s">
        <v>613</v>
      </c>
      <c r="G246" s="112">
        <v>200</v>
      </c>
      <c r="H246" s="112">
        <v>36.07</v>
      </c>
      <c r="I246" s="143" t="s">
        <v>79</v>
      </c>
      <c r="J246" s="112">
        <f>IF(I246="SI",G246-H246,G246)</f>
        <v>163.93</v>
      </c>
      <c r="K246" s="195" t="s">
        <v>614</v>
      </c>
      <c r="L246" s="108">
        <v>2019</v>
      </c>
      <c r="M246" s="108">
        <v>1246</v>
      </c>
      <c r="N246" s="109" t="s">
        <v>590</v>
      </c>
      <c r="O246" s="111" t="s">
        <v>615</v>
      </c>
      <c r="P246" s="109" t="s">
        <v>616</v>
      </c>
      <c r="Q246" s="109" t="s">
        <v>617</v>
      </c>
      <c r="R246" s="108">
        <v>2</v>
      </c>
      <c r="S246" s="111" t="s">
        <v>103</v>
      </c>
      <c r="T246" s="108">
        <v>1040203</v>
      </c>
      <c r="U246" s="108">
        <v>1570</v>
      </c>
      <c r="V246" s="108">
        <v>4</v>
      </c>
      <c r="W246" s="108">
        <v>5</v>
      </c>
      <c r="X246" s="113">
        <v>2017</v>
      </c>
      <c r="Y246" s="113">
        <v>281</v>
      </c>
      <c r="Z246" s="113">
        <v>0</v>
      </c>
      <c r="AA246" s="114" t="s">
        <v>146</v>
      </c>
      <c r="AB246" s="108">
        <v>307</v>
      </c>
      <c r="AC246" s="109" t="s">
        <v>146</v>
      </c>
      <c r="AD246" s="196" t="s">
        <v>609</v>
      </c>
      <c r="AE246" s="196" t="s">
        <v>146</v>
      </c>
      <c r="AF246" s="197">
        <f>AE246-AD246</f>
        <v>-10</v>
      </c>
      <c r="AG246" s="198">
        <f>IF(AI246="SI",0,J246)</f>
        <v>163.93</v>
      </c>
      <c r="AH246" s="199">
        <f>AG246*AF246</f>
        <v>-1639.3000000000002</v>
      </c>
      <c r="AI246" s="200"/>
    </row>
    <row r="247" spans="1:35" ht="15">
      <c r="A247" s="108">
        <v>2019</v>
      </c>
      <c r="B247" s="108">
        <v>117</v>
      </c>
      <c r="C247" s="109" t="s">
        <v>588</v>
      </c>
      <c r="D247" s="194" t="s">
        <v>618</v>
      </c>
      <c r="E247" s="109" t="s">
        <v>577</v>
      </c>
      <c r="F247" s="111" t="s">
        <v>619</v>
      </c>
      <c r="G247" s="112">
        <v>463.6</v>
      </c>
      <c r="H247" s="112">
        <v>83.6</v>
      </c>
      <c r="I247" s="143" t="s">
        <v>79</v>
      </c>
      <c r="J247" s="112">
        <f>IF(I247="SI",G247-H247,G247)</f>
        <v>380</v>
      </c>
      <c r="K247" s="195" t="s">
        <v>620</v>
      </c>
      <c r="L247" s="108">
        <v>2019</v>
      </c>
      <c r="M247" s="108">
        <v>1296</v>
      </c>
      <c r="N247" s="109" t="s">
        <v>588</v>
      </c>
      <c r="O247" s="111" t="s">
        <v>101</v>
      </c>
      <c r="P247" s="109" t="s">
        <v>102</v>
      </c>
      <c r="Q247" s="109" t="s">
        <v>102</v>
      </c>
      <c r="R247" s="108">
        <v>2</v>
      </c>
      <c r="S247" s="111" t="s">
        <v>103</v>
      </c>
      <c r="T247" s="108">
        <v>1010203</v>
      </c>
      <c r="U247" s="108">
        <v>140</v>
      </c>
      <c r="V247" s="108">
        <v>8</v>
      </c>
      <c r="W247" s="108">
        <v>1</v>
      </c>
      <c r="X247" s="113">
        <v>2019</v>
      </c>
      <c r="Y247" s="113">
        <v>81</v>
      </c>
      <c r="Z247" s="113">
        <v>0</v>
      </c>
      <c r="AA247" s="114" t="s">
        <v>146</v>
      </c>
      <c r="AB247" s="108">
        <v>330</v>
      </c>
      <c r="AC247" s="109" t="s">
        <v>146</v>
      </c>
      <c r="AD247" s="196" t="s">
        <v>464</v>
      </c>
      <c r="AE247" s="196" t="s">
        <v>146</v>
      </c>
      <c r="AF247" s="197">
        <f>AE247-AD247</f>
        <v>-46</v>
      </c>
      <c r="AG247" s="198">
        <f>IF(AI247="SI",0,J247)</f>
        <v>380</v>
      </c>
      <c r="AH247" s="199">
        <f>AG247*AF247</f>
        <v>-17480</v>
      </c>
      <c r="AI247" s="200"/>
    </row>
    <row r="248" spans="1:35" ht="15">
      <c r="A248" s="108">
        <v>2019</v>
      </c>
      <c r="B248" s="108">
        <v>118</v>
      </c>
      <c r="C248" s="109" t="s">
        <v>588</v>
      </c>
      <c r="D248" s="194" t="s">
        <v>621</v>
      </c>
      <c r="E248" s="109" t="s">
        <v>582</v>
      </c>
      <c r="F248" s="111" t="s">
        <v>622</v>
      </c>
      <c r="G248" s="112">
        <v>204.96</v>
      </c>
      <c r="H248" s="112">
        <v>36.96</v>
      </c>
      <c r="I248" s="143" t="s">
        <v>79</v>
      </c>
      <c r="J248" s="112">
        <f>IF(I248="SI",G248-H248,G248)</f>
        <v>168</v>
      </c>
      <c r="K248" s="195" t="s">
        <v>623</v>
      </c>
      <c r="L248" s="108">
        <v>2019</v>
      </c>
      <c r="M248" s="108">
        <v>1257</v>
      </c>
      <c r="N248" s="109" t="s">
        <v>590</v>
      </c>
      <c r="O248" s="111" t="s">
        <v>624</v>
      </c>
      <c r="P248" s="109" t="s">
        <v>625</v>
      </c>
      <c r="Q248" s="109" t="s">
        <v>625</v>
      </c>
      <c r="R248" s="108">
        <v>2</v>
      </c>
      <c r="S248" s="111" t="s">
        <v>103</v>
      </c>
      <c r="T248" s="108">
        <v>1030103</v>
      </c>
      <c r="U248" s="108">
        <v>1130</v>
      </c>
      <c r="V248" s="108">
        <v>6</v>
      </c>
      <c r="W248" s="108">
        <v>1</v>
      </c>
      <c r="X248" s="113">
        <v>2019</v>
      </c>
      <c r="Y248" s="113">
        <v>339</v>
      </c>
      <c r="Z248" s="113">
        <v>0</v>
      </c>
      <c r="AA248" s="114" t="s">
        <v>146</v>
      </c>
      <c r="AB248" s="108">
        <v>329</v>
      </c>
      <c r="AC248" s="109" t="s">
        <v>146</v>
      </c>
      <c r="AD248" s="196" t="s">
        <v>388</v>
      </c>
      <c r="AE248" s="196" t="s">
        <v>146</v>
      </c>
      <c r="AF248" s="197">
        <f>AE248-AD248</f>
        <v>-15</v>
      </c>
      <c r="AG248" s="198">
        <f>IF(AI248="SI",0,J248)</f>
        <v>168</v>
      </c>
      <c r="AH248" s="199">
        <f>AG248*AF248</f>
        <v>-2520</v>
      </c>
      <c r="AI248" s="200"/>
    </row>
    <row r="249" spans="1:35" ht="15">
      <c r="A249" s="108">
        <v>2019</v>
      </c>
      <c r="B249" s="108">
        <v>118</v>
      </c>
      <c r="C249" s="109" t="s">
        <v>588</v>
      </c>
      <c r="D249" s="194" t="s">
        <v>621</v>
      </c>
      <c r="E249" s="109" t="s">
        <v>582</v>
      </c>
      <c r="F249" s="111" t="s">
        <v>622</v>
      </c>
      <c r="G249" s="112">
        <v>51.24</v>
      </c>
      <c r="H249" s="112">
        <v>9.24</v>
      </c>
      <c r="I249" s="143" t="s">
        <v>79</v>
      </c>
      <c r="J249" s="112">
        <f>IF(I249="SI",G249-H249,G249)</f>
        <v>42</v>
      </c>
      <c r="K249" s="195" t="s">
        <v>623</v>
      </c>
      <c r="L249" s="108">
        <v>2019</v>
      </c>
      <c r="M249" s="108">
        <v>1257</v>
      </c>
      <c r="N249" s="109" t="s">
        <v>590</v>
      </c>
      <c r="O249" s="111" t="s">
        <v>624</v>
      </c>
      <c r="P249" s="109" t="s">
        <v>625</v>
      </c>
      <c r="Q249" s="109" t="s">
        <v>625</v>
      </c>
      <c r="R249" s="108">
        <v>2</v>
      </c>
      <c r="S249" s="111" t="s">
        <v>103</v>
      </c>
      <c r="T249" s="108">
        <v>1010703</v>
      </c>
      <c r="U249" s="108">
        <v>690</v>
      </c>
      <c r="V249" s="108">
        <v>8</v>
      </c>
      <c r="W249" s="108">
        <v>1</v>
      </c>
      <c r="X249" s="113">
        <v>2019</v>
      </c>
      <c r="Y249" s="113">
        <v>337</v>
      </c>
      <c r="Z249" s="113">
        <v>0</v>
      </c>
      <c r="AA249" s="114" t="s">
        <v>146</v>
      </c>
      <c r="AB249" s="108">
        <v>328</v>
      </c>
      <c r="AC249" s="109" t="s">
        <v>146</v>
      </c>
      <c r="AD249" s="196" t="s">
        <v>388</v>
      </c>
      <c r="AE249" s="196" t="s">
        <v>146</v>
      </c>
      <c r="AF249" s="197">
        <f>AE249-AD249</f>
        <v>-15</v>
      </c>
      <c r="AG249" s="198">
        <f>IF(AI249="SI",0,J249)</f>
        <v>42</v>
      </c>
      <c r="AH249" s="199">
        <f>AG249*AF249</f>
        <v>-630</v>
      </c>
      <c r="AI249" s="200"/>
    </row>
    <row r="250" spans="1:35" ht="15">
      <c r="A250" s="108">
        <v>2019</v>
      </c>
      <c r="B250" s="108">
        <v>119</v>
      </c>
      <c r="C250" s="109" t="s">
        <v>588</v>
      </c>
      <c r="D250" s="194" t="s">
        <v>626</v>
      </c>
      <c r="E250" s="109" t="s">
        <v>305</v>
      </c>
      <c r="F250" s="111" t="s">
        <v>627</v>
      </c>
      <c r="G250" s="112">
        <v>436.03</v>
      </c>
      <c r="H250" s="112">
        <v>78.63</v>
      </c>
      <c r="I250" s="143" t="s">
        <v>79</v>
      </c>
      <c r="J250" s="112">
        <f>IF(I250="SI",G250-H250,G250)</f>
        <v>357.4</v>
      </c>
      <c r="K250" s="195" t="s">
        <v>84</v>
      </c>
      <c r="L250" s="108">
        <v>2019</v>
      </c>
      <c r="M250" s="108">
        <v>1297</v>
      </c>
      <c r="N250" s="109" t="s">
        <v>588</v>
      </c>
      <c r="O250" s="111" t="s">
        <v>151</v>
      </c>
      <c r="P250" s="109" t="s">
        <v>152</v>
      </c>
      <c r="Q250" s="109" t="s">
        <v>153</v>
      </c>
      <c r="R250" s="108">
        <v>1</v>
      </c>
      <c r="S250" s="111" t="s">
        <v>85</v>
      </c>
      <c r="T250" s="108">
        <v>1080203</v>
      </c>
      <c r="U250" s="108">
        <v>2890</v>
      </c>
      <c r="V250" s="108">
        <v>2</v>
      </c>
      <c r="W250" s="108">
        <v>1</v>
      </c>
      <c r="X250" s="113">
        <v>2019</v>
      </c>
      <c r="Y250" s="113">
        <v>60</v>
      </c>
      <c r="Z250" s="113">
        <v>0</v>
      </c>
      <c r="AA250" s="114" t="s">
        <v>515</v>
      </c>
      <c r="AB250" s="108">
        <v>442</v>
      </c>
      <c r="AC250" s="109" t="s">
        <v>515</v>
      </c>
      <c r="AD250" s="196" t="s">
        <v>515</v>
      </c>
      <c r="AE250" s="196" t="s">
        <v>515</v>
      </c>
      <c r="AF250" s="197">
        <f>AE250-AD250</f>
        <v>0</v>
      </c>
      <c r="AG250" s="198">
        <f>IF(AI250="SI",0,J250)</f>
        <v>357.4</v>
      </c>
      <c r="AH250" s="199">
        <f>AG250*AF250</f>
        <v>0</v>
      </c>
      <c r="AI250" s="200"/>
    </row>
    <row r="251" spans="1:35" ht="15">
      <c r="A251" s="108">
        <v>2019</v>
      </c>
      <c r="B251" s="108">
        <v>120</v>
      </c>
      <c r="C251" s="109" t="s">
        <v>588</v>
      </c>
      <c r="D251" s="194" t="s">
        <v>628</v>
      </c>
      <c r="E251" s="109" t="s">
        <v>305</v>
      </c>
      <c r="F251" s="111" t="s">
        <v>629</v>
      </c>
      <c r="G251" s="112">
        <v>41.36</v>
      </c>
      <c r="H251" s="112">
        <v>0</v>
      </c>
      <c r="I251" s="143" t="s">
        <v>79</v>
      </c>
      <c r="J251" s="112">
        <f>IF(I251="SI",G251-H251,G251)</f>
        <v>41.36</v>
      </c>
      <c r="K251" s="195" t="s">
        <v>196</v>
      </c>
      <c r="L251" s="108">
        <v>2019</v>
      </c>
      <c r="M251" s="108">
        <v>1295</v>
      </c>
      <c r="N251" s="109" t="s">
        <v>588</v>
      </c>
      <c r="O251" s="111" t="s">
        <v>198</v>
      </c>
      <c r="P251" s="109" t="s">
        <v>199</v>
      </c>
      <c r="Q251" s="109" t="s">
        <v>84</v>
      </c>
      <c r="R251" s="108">
        <v>2</v>
      </c>
      <c r="S251" s="111" t="s">
        <v>103</v>
      </c>
      <c r="T251" s="108">
        <v>1040502</v>
      </c>
      <c r="U251" s="108">
        <v>1890</v>
      </c>
      <c r="V251" s="108">
        <v>2</v>
      </c>
      <c r="W251" s="108">
        <v>1</v>
      </c>
      <c r="X251" s="113">
        <v>2019</v>
      </c>
      <c r="Y251" s="113">
        <v>306</v>
      </c>
      <c r="Z251" s="113">
        <v>0</v>
      </c>
      <c r="AA251" s="114" t="s">
        <v>630</v>
      </c>
      <c r="AB251" s="108">
        <v>409</v>
      </c>
      <c r="AC251" s="109" t="s">
        <v>631</v>
      </c>
      <c r="AD251" s="196" t="s">
        <v>631</v>
      </c>
      <c r="AE251" s="196" t="s">
        <v>631</v>
      </c>
      <c r="AF251" s="197">
        <f>AE251-AD251</f>
        <v>0</v>
      </c>
      <c r="AG251" s="198">
        <f>IF(AI251="SI",0,J251)</f>
        <v>41.36</v>
      </c>
      <c r="AH251" s="199">
        <f>AG251*AF251</f>
        <v>0</v>
      </c>
      <c r="AI251" s="200"/>
    </row>
    <row r="252" spans="1:35" ht="15">
      <c r="A252" s="108">
        <v>2019</v>
      </c>
      <c r="B252" s="108">
        <v>120</v>
      </c>
      <c r="C252" s="109" t="s">
        <v>588</v>
      </c>
      <c r="D252" s="194" t="s">
        <v>628</v>
      </c>
      <c r="E252" s="109" t="s">
        <v>305</v>
      </c>
      <c r="F252" s="111" t="s">
        <v>632</v>
      </c>
      <c r="G252" s="112">
        <v>9.1</v>
      </c>
      <c r="H252" s="112">
        <v>9.1</v>
      </c>
      <c r="I252" s="143" t="s">
        <v>79</v>
      </c>
      <c r="J252" s="112">
        <f>IF(I252="SI",G252-H252,G252)</f>
        <v>0</v>
      </c>
      <c r="K252" s="195" t="s">
        <v>196</v>
      </c>
      <c r="L252" s="108">
        <v>2019</v>
      </c>
      <c r="M252" s="108">
        <v>1295</v>
      </c>
      <c r="N252" s="109" t="s">
        <v>588</v>
      </c>
      <c r="O252" s="111" t="s">
        <v>198</v>
      </c>
      <c r="P252" s="109" t="s">
        <v>199</v>
      </c>
      <c r="Q252" s="109" t="s">
        <v>84</v>
      </c>
      <c r="R252" s="108">
        <v>2</v>
      </c>
      <c r="S252" s="111" t="s">
        <v>103</v>
      </c>
      <c r="T252" s="108">
        <v>1040502</v>
      </c>
      <c r="U252" s="108">
        <v>1890</v>
      </c>
      <c r="V252" s="108">
        <v>2</v>
      </c>
      <c r="W252" s="108">
        <v>1</v>
      </c>
      <c r="X252" s="113">
        <v>2019</v>
      </c>
      <c r="Y252" s="113">
        <v>306</v>
      </c>
      <c r="Z252" s="113">
        <v>0</v>
      </c>
      <c r="AA252" s="114" t="s">
        <v>630</v>
      </c>
      <c r="AB252" s="108">
        <v>411</v>
      </c>
      <c r="AC252" s="109" t="s">
        <v>631</v>
      </c>
      <c r="AD252" s="196" t="s">
        <v>631</v>
      </c>
      <c r="AE252" s="196" t="s">
        <v>631</v>
      </c>
      <c r="AF252" s="197">
        <f>AE252-AD252</f>
        <v>0</v>
      </c>
      <c r="AG252" s="198">
        <f>IF(AI252="SI",0,J252)</f>
        <v>0</v>
      </c>
      <c r="AH252" s="199">
        <f>AG252*AF252</f>
        <v>0</v>
      </c>
      <c r="AI252" s="200"/>
    </row>
    <row r="253" spans="1:35" ht="15">
      <c r="A253" s="108">
        <v>2019</v>
      </c>
      <c r="B253" s="108">
        <v>120</v>
      </c>
      <c r="C253" s="109" t="s">
        <v>588</v>
      </c>
      <c r="D253" s="194" t="s">
        <v>628</v>
      </c>
      <c r="E253" s="109" t="s">
        <v>305</v>
      </c>
      <c r="F253" s="111" t="s">
        <v>629</v>
      </c>
      <c r="G253" s="112">
        <v>36.83</v>
      </c>
      <c r="H253" s="112">
        <v>0</v>
      </c>
      <c r="I253" s="143" t="s">
        <v>79</v>
      </c>
      <c r="J253" s="112">
        <f>IF(I253="SI",G253-H253,G253)</f>
        <v>36.83</v>
      </c>
      <c r="K253" s="195" t="s">
        <v>196</v>
      </c>
      <c r="L253" s="108">
        <v>2019</v>
      </c>
      <c r="M253" s="108">
        <v>1295</v>
      </c>
      <c r="N253" s="109" t="s">
        <v>588</v>
      </c>
      <c r="O253" s="111" t="s">
        <v>198</v>
      </c>
      <c r="P253" s="109" t="s">
        <v>199</v>
      </c>
      <c r="Q253" s="109" t="s">
        <v>84</v>
      </c>
      <c r="R253" s="108">
        <v>3</v>
      </c>
      <c r="S253" s="111" t="s">
        <v>162</v>
      </c>
      <c r="T253" s="108">
        <v>1080102</v>
      </c>
      <c r="U253" s="108">
        <v>2770</v>
      </c>
      <c r="V253" s="108">
        <v>4</v>
      </c>
      <c r="W253" s="108">
        <v>1</v>
      </c>
      <c r="X253" s="113">
        <v>2019</v>
      </c>
      <c r="Y253" s="113">
        <v>307</v>
      </c>
      <c r="Z253" s="113">
        <v>0</v>
      </c>
      <c r="AA253" s="114" t="s">
        <v>630</v>
      </c>
      <c r="AB253" s="108">
        <v>410</v>
      </c>
      <c r="AC253" s="109" t="s">
        <v>631</v>
      </c>
      <c r="AD253" s="196" t="s">
        <v>631</v>
      </c>
      <c r="AE253" s="196" t="s">
        <v>631</v>
      </c>
      <c r="AF253" s="197">
        <f>AE253-AD253</f>
        <v>0</v>
      </c>
      <c r="AG253" s="198">
        <f>IF(AI253="SI",0,J253)</f>
        <v>36.83</v>
      </c>
      <c r="AH253" s="199">
        <f>AG253*AF253</f>
        <v>0</v>
      </c>
      <c r="AI253" s="200"/>
    </row>
    <row r="254" spans="1:35" ht="15">
      <c r="A254" s="108">
        <v>2019</v>
      </c>
      <c r="B254" s="108">
        <v>120</v>
      </c>
      <c r="C254" s="109" t="s">
        <v>588</v>
      </c>
      <c r="D254" s="194" t="s">
        <v>628</v>
      </c>
      <c r="E254" s="109" t="s">
        <v>305</v>
      </c>
      <c r="F254" s="111" t="s">
        <v>632</v>
      </c>
      <c r="G254" s="112">
        <v>8.1</v>
      </c>
      <c r="H254" s="112">
        <v>8.1</v>
      </c>
      <c r="I254" s="143" t="s">
        <v>79</v>
      </c>
      <c r="J254" s="112">
        <f>IF(I254="SI",G254-H254,G254)</f>
        <v>0</v>
      </c>
      <c r="K254" s="195" t="s">
        <v>196</v>
      </c>
      <c r="L254" s="108">
        <v>2019</v>
      </c>
      <c r="M254" s="108">
        <v>1295</v>
      </c>
      <c r="N254" s="109" t="s">
        <v>588</v>
      </c>
      <c r="O254" s="111" t="s">
        <v>198</v>
      </c>
      <c r="P254" s="109" t="s">
        <v>199</v>
      </c>
      <c r="Q254" s="109" t="s">
        <v>84</v>
      </c>
      <c r="R254" s="108">
        <v>3</v>
      </c>
      <c r="S254" s="111" t="s">
        <v>162</v>
      </c>
      <c r="T254" s="108">
        <v>1080102</v>
      </c>
      <c r="U254" s="108">
        <v>2770</v>
      </c>
      <c r="V254" s="108">
        <v>4</v>
      </c>
      <c r="W254" s="108">
        <v>1</v>
      </c>
      <c r="X254" s="113">
        <v>2019</v>
      </c>
      <c r="Y254" s="113">
        <v>307</v>
      </c>
      <c r="Z254" s="113">
        <v>0</v>
      </c>
      <c r="AA254" s="114" t="s">
        <v>630</v>
      </c>
      <c r="AB254" s="108">
        <v>412</v>
      </c>
      <c r="AC254" s="109" t="s">
        <v>631</v>
      </c>
      <c r="AD254" s="196" t="s">
        <v>631</v>
      </c>
      <c r="AE254" s="196" t="s">
        <v>631</v>
      </c>
      <c r="AF254" s="197">
        <f>AE254-AD254</f>
        <v>0</v>
      </c>
      <c r="AG254" s="198">
        <f>IF(AI254="SI",0,J254)</f>
        <v>0</v>
      </c>
      <c r="AH254" s="199">
        <f>AG254*AF254</f>
        <v>0</v>
      </c>
      <c r="AI254" s="200"/>
    </row>
    <row r="255" spans="1:35" ht="15">
      <c r="A255" s="108">
        <v>2019</v>
      </c>
      <c r="B255" s="108">
        <v>121</v>
      </c>
      <c r="C255" s="109" t="s">
        <v>588</v>
      </c>
      <c r="D255" s="194" t="s">
        <v>633</v>
      </c>
      <c r="E255" s="109" t="s">
        <v>577</v>
      </c>
      <c r="F255" s="111" t="s">
        <v>634</v>
      </c>
      <c r="G255" s="112">
        <v>1211.57</v>
      </c>
      <c r="H255" s="112">
        <v>0</v>
      </c>
      <c r="I255" s="143" t="s">
        <v>79</v>
      </c>
      <c r="J255" s="112">
        <f>IF(I255="SI",G255-H255,G255)</f>
        <v>1211.57</v>
      </c>
      <c r="K255" s="195" t="s">
        <v>259</v>
      </c>
      <c r="L255" s="108">
        <v>2019</v>
      </c>
      <c r="M255" s="108">
        <v>1219</v>
      </c>
      <c r="N255" s="109" t="s">
        <v>577</v>
      </c>
      <c r="O255" s="111" t="s">
        <v>260</v>
      </c>
      <c r="P255" s="109" t="s">
        <v>261</v>
      </c>
      <c r="Q255" s="109" t="s">
        <v>261</v>
      </c>
      <c r="R255" s="108">
        <v>1</v>
      </c>
      <c r="S255" s="111" t="s">
        <v>85</v>
      </c>
      <c r="T255" s="108">
        <v>1080203</v>
      </c>
      <c r="U255" s="108">
        <v>2890</v>
      </c>
      <c r="V255" s="108">
        <v>4</v>
      </c>
      <c r="W255" s="108">
        <v>1</v>
      </c>
      <c r="X255" s="113">
        <v>2019</v>
      </c>
      <c r="Y255" s="113">
        <v>2</v>
      </c>
      <c r="Z255" s="113">
        <v>0</v>
      </c>
      <c r="AA255" s="114" t="s">
        <v>146</v>
      </c>
      <c r="AB255" s="108">
        <v>393</v>
      </c>
      <c r="AC255" s="109" t="s">
        <v>635</v>
      </c>
      <c r="AD255" s="196" t="s">
        <v>636</v>
      </c>
      <c r="AE255" s="196" t="s">
        <v>636</v>
      </c>
      <c r="AF255" s="197">
        <f>AE255-AD255</f>
        <v>0</v>
      </c>
      <c r="AG255" s="198">
        <f>IF(AI255="SI",0,J255)</f>
        <v>1211.57</v>
      </c>
      <c r="AH255" s="199">
        <f>AG255*AF255</f>
        <v>0</v>
      </c>
      <c r="AI255" s="200"/>
    </row>
    <row r="256" spans="1:35" ht="15">
      <c r="A256" s="108">
        <v>2019</v>
      </c>
      <c r="B256" s="108">
        <v>121</v>
      </c>
      <c r="C256" s="109" t="s">
        <v>588</v>
      </c>
      <c r="D256" s="194" t="s">
        <v>633</v>
      </c>
      <c r="E256" s="109" t="s">
        <v>577</v>
      </c>
      <c r="F256" s="111" t="s">
        <v>637</v>
      </c>
      <c r="G256" s="112">
        <v>266.55</v>
      </c>
      <c r="H256" s="112">
        <v>266.55</v>
      </c>
      <c r="I256" s="143" t="s">
        <v>79</v>
      </c>
      <c r="J256" s="112">
        <f>IF(I256="SI",G256-H256,G256)</f>
        <v>0</v>
      </c>
      <c r="K256" s="195" t="s">
        <v>259</v>
      </c>
      <c r="L256" s="108">
        <v>2019</v>
      </c>
      <c r="M256" s="108">
        <v>1219</v>
      </c>
      <c r="N256" s="109" t="s">
        <v>577</v>
      </c>
      <c r="O256" s="111" t="s">
        <v>260</v>
      </c>
      <c r="P256" s="109" t="s">
        <v>261</v>
      </c>
      <c r="Q256" s="109" t="s">
        <v>261</v>
      </c>
      <c r="R256" s="108">
        <v>1</v>
      </c>
      <c r="S256" s="111" t="s">
        <v>85</v>
      </c>
      <c r="T256" s="108">
        <v>1080203</v>
      </c>
      <c r="U256" s="108">
        <v>2890</v>
      </c>
      <c r="V256" s="108">
        <v>4</v>
      </c>
      <c r="W256" s="108">
        <v>1</v>
      </c>
      <c r="X256" s="113">
        <v>2019</v>
      </c>
      <c r="Y256" s="113">
        <v>2</v>
      </c>
      <c r="Z256" s="113">
        <v>0</v>
      </c>
      <c r="AA256" s="114" t="s">
        <v>146</v>
      </c>
      <c r="AB256" s="108">
        <v>394</v>
      </c>
      <c r="AC256" s="109" t="s">
        <v>635</v>
      </c>
      <c r="AD256" s="196" t="s">
        <v>636</v>
      </c>
      <c r="AE256" s="196" t="s">
        <v>636</v>
      </c>
      <c r="AF256" s="197">
        <f>AE256-AD256</f>
        <v>0</v>
      </c>
      <c r="AG256" s="198">
        <f>IF(AI256="SI",0,J256)</f>
        <v>0</v>
      </c>
      <c r="AH256" s="199">
        <f>AG256*AF256</f>
        <v>0</v>
      </c>
      <c r="AI256" s="200"/>
    </row>
    <row r="257" spans="1:35" ht="15">
      <c r="A257" s="108">
        <v>2019</v>
      </c>
      <c r="B257" s="108">
        <v>124</v>
      </c>
      <c r="C257" s="109" t="s">
        <v>638</v>
      </c>
      <c r="D257" s="194" t="s">
        <v>639</v>
      </c>
      <c r="E257" s="109" t="s">
        <v>305</v>
      </c>
      <c r="F257" s="111" t="s">
        <v>385</v>
      </c>
      <c r="G257" s="112">
        <v>1104.93</v>
      </c>
      <c r="H257" s="112">
        <v>100.45</v>
      </c>
      <c r="I257" s="143" t="s">
        <v>79</v>
      </c>
      <c r="J257" s="112">
        <f>IF(I257="SI",G257-H257,G257)</f>
        <v>1004.48</v>
      </c>
      <c r="K257" s="195" t="s">
        <v>84</v>
      </c>
      <c r="L257" s="108">
        <v>2019</v>
      </c>
      <c r="M257" s="108">
        <v>1355</v>
      </c>
      <c r="N257" s="109" t="s">
        <v>556</v>
      </c>
      <c r="O257" s="111" t="s">
        <v>127</v>
      </c>
      <c r="P257" s="109" t="s">
        <v>128</v>
      </c>
      <c r="Q257" s="109" t="s">
        <v>128</v>
      </c>
      <c r="R257" s="108">
        <v>1</v>
      </c>
      <c r="S257" s="111" t="s">
        <v>85</v>
      </c>
      <c r="T257" s="108">
        <v>1090503</v>
      </c>
      <c r="U257" s="108">
        <v>3550</v>
      </c>
      <c r="V257" s="108">
        <v>2</v>
      </c>
      <c r="W257" s="108">
        <v>2</v>
      </c>
      <c r="X257" s="113">
        <v>2019</v>
      </c>
      <c r="Y257" s="113">
        <v>113</v>
      </c>
      <c r="Z257" s="113">
        <v>0</v>
      </c>
      <c r="AA257" s="114" t="s">
        <v>515</v>
      </c>
      <c r="AB257" s="108">
        <v>439</v>
      </c>
      <c r="AC257" s="109" t="s">
        <v>515</v>
      </c>
      <c r="AD257" s="196" t="s">
        <v>464</v>
      </c>
      <c r="AE257" s="196" t="s">
        <v>515</v>
      </c>
      <c r="AF257" s="197">
        <f>AE257-AD257</f>
        <v>-11</v>
      </c>
      <c r="AG257" s="198">
        <f>IF(AI257="SI",0,J257)</f>
        <v>1004.48</v>
      </c>
      <c r="AH257" s="199">
        <f>AG257*AF257</f>
        <v>-11049.28</v>
      </c>
      <c r="AI257" s="200"/>
    </row>
    <row r="258" spans="1:35" ht="15">
      <c r="A258" s="108">
        <v>2019</v>
      </c>
      <c r="B258" s="108">
        <v>125</v>
      </c>
      <c r="C258" s="109" t="s">
        <v>638</v>
      </c>
      <c r="D258" s="194" t="s">
        <v>640</v>
      </c>
      <c r="E258" s="109" t="s">
        <v>305</v>
      </c>
      <c r="F258" s="111" t="s">
        <v>484</v>
      </c>
      <c r="G258" s="112">
        <v>1005.06</v>
      </c>
      <c r="H258" s="112">
        <v>91.37</v>
      </c>
      <c r="I258" s="143" t="s">
        <v>79</v>
      </c>
      <c r="J258" s="112">
        <f>IF(I258="SI",G258-H258,G258)</f>
        <v>913.6899999999999</v>
      </c>
      <c r="K258" s="195" t="s">
        <v>84</v>
      </c>
      <c r="L258" s="108">
        <v>2019</v>
      </c>
      <c r="M258" s="108">
        <v>1357</v>
      </c>
      <c r="N258" s="109" t="s">
        <v>556</v>
      </c>
      <c r="O258" s="111" t="s">
        <v>127</v>
      </c>
      <c r="P258" s="109" t="s">
        <v>128</v>
      </c>
      <c r="Q258" s="109" t="s">
        <v>128</v>
      </c>
      <c r="R258" s="108">
        <v>1</v>
      </c>
      <c r="S258" s="111" t="s">
        <v>85</v>
      </c>
      <c r="T258" s="108">
        <v>1090503</v>
      </c>
      <c r="U258" s="108">
        <v>3550</v>
      </c>
      <c r="V258" s="108">
        <v>2</v>
      </c>
      <c r="W258" s="108">
        <v>2</v>
      </c>
      <c r="X258" s="113">
        <v>2019</v>
      </c>
      <c r="Y258" s="113">
        <v>113</v>
      </c>
      <c r="Z258" s="113">
        <v>0</v>
      </c>
      <c r="AA258" s="114" t="s">
        <v>386</v>
      </c>
      <c r="AB258" s="108">
        <v>521</v>
      </c>
      <c r="AC258" s="109" t="s">
        <v>463</v>
      </c>
      <c r="AD258" s="196" t="s">
        <v>464</v>
      </c>
      <c r="AE258" s="196" t="s">
        <v>463</v>
      </c>
      <c r="AF258" s="197">
        <f>AE258-AD258</f>
        <v>14</v>
      </c>
      <c r="AG258" s="198">
        <f>IF(AI258="SI",0,J258)</f>
        <v>913.6899999999999</v>
      </c>
      <c r="AH258" s="199">
        <f>AG258*AF258</f>
        <v>12791.66</v>
      </c>
      <c r="AI258" s="200"/>
    </row>
    <row r="259" spans="1:35" ht="15">
      <c r="A259" s="108">
        <v>2019</v>
      </c>
      <c r="B259" s="108">
        <v>126</v>
      </c>
      <c r="C259" s="109" t="s">
        <v>638</v>
      </c>
      <c r="D259" s="194" t="s">
        <v>641</v>
      </c>
      <c r="E259" s="109" t="s">
        <v>305</v>
      </c>
      <c r="F259" s="111" t="s">
        <v>594</v>
      </c>
      <c r="G259" s="112">
        <v>1218.56</v>
      </c>
      <c r="H259" s="112">
        <v>110.78</v>
      </c>
      <c r="I259" s="143" t="s">
        <v>79</v>
      </c>
      <c r="J259" s="112">
        <f>IF(I259="SI",G259-H259,G259)</f>
        <v>1107.78</v>
      </c>
      <c r="K259" s="195" t="s">
        <v>84</v>
      </c>
      <c r="L259" s="108">
        <v>2019</v>
      </c>
      <c r="M259" s="108">
        <v>1356</v>
      </c>
      <c r="N259" s="109" t="s">
        <v>556</v>
      </c>
      <c r="O259" s="111" t="s">
        <v>127</v>
      </c>
      <c r="P259" s="109" t="s">
        <v>128</v>
      </c>
      <c r="Q259" s="109" t="s">
        <v>128</v>
      </c>
      <c r="R259" s="108">
        <v>1</v>
      </c>
      <c r="S259" s="111" t="s">
        <v>85</v>
      </c>
      <c r="T259" s="108">
        <v>1090503</v>
      </c>
      <c r="U259" s="108">
        <v>3550</v>
      </c>
      <c r="V259" s="108">
        <v>2</v>
      </c>
      <c r="W259" s="108">
        <v>2</v>
      </c>
      <c r="X259" s="113">
        <v>2019</v>
      </c>
      <c r="Y259" s="113">
        <v>113</v>
      </c>
      <c r="Z259" s="113">
        <v>0</v>
      </c>
      <c r="AA259" s="114" t="s">
        <v>386</v>
      </c>
      <c r="AB259" s="108">
        <v>521</v>
      </c>
      <c r="AC259" s="109" t="s">
        <v>463</v>
      </c>
      <c r="AD259" s="196" t="s">
        <v>464</v>
      </c>
      <c r="AE259" s="196" t="s">
        <v>463</v>
      </c>
      <c r="AF259" s="197">
        <f>AE259-AD259</f>
        <v>14</v>
      </c>
      <c r="AG259" s="198">
        <f>IF(AI259="SI",0,J259)</f>
        <v>1107.78</v>
      </c>
      <c r="AH259" s="199">
        <f>AG259*AF259</f>
        <v>15508.92</v>
      </c>
      <c r="AI259" s="200"/>
    </row>
    <row r="260" spans="1:35" ht="15">
      <c r="A260" s="108">
        <v>2019</v>
      </c>
      <c r="B260" s="108">
        <v>127</v>
      </c>
      <c r="C260" s="109" t="s">
        <v>638</v>
      </c>
      <c r="D260" s="194" t="s">
        <v>642</v>
      </c>
      <c r="E260" s="109" t="s">
        <v>482</v>
      </c>
      <c r="F260" s="111" t="s">
        <v>643</v>
      </c>
      <c r="G260" s="112">
        <v>71.58</v>
      </c>
      <c r="H260" s="112">
        <v>12.91</v>
      </c>
      <c r="I260" s="143" t="s">
        <v>79</v>
      </c>
      <c r="J260" s="112">
        <f>IF(I260="SI",G260-H260,G260)</f>
        <v>58.67</v>
      </c>
      <c r="K260" s="195" t="s">
        <v>644</v>
      </c>
      <c r="L260" s="108">
        <v>2019</v>
      </c>
      <c r="M260" s="108">
        <v>1378</v>
      </c>
      <c r="N260" s="109" t="s">
        <v>246</v>
      </c>
      <c r="O260" s="111" t="s">
        <v>645</v>
      </c>
      <c r="P260" s="109" t="s">
        <v>646</v>
      </c>
      <c r="Q260" s="109" t="s">
        <v>646</v>
      </c>
      <c r="R260" s="108">
        <v>3</v>
      </c>
      <c r="S260" s="111" t="s">
        <v>162</v>
      </c>
      <c r="T260" s="108">
        <v>1010503</v>
      </c>
      <c r="U260" s="108">
        <v>470</v>
      </c>
      <c r="V260" s="108">
        <v>2</v>
      </c>
      <c r="W260" s="108">
        <v>3</v>
      </c>
      <c r="X260" s="113">
        <v>2018</v>
      </c>
      <c r="Y260" s="113">
        <v>64</v>
      </c>
      <c r="Z260" s="113">
        <v>0</v>
      </c>
      <c r="AA260" s="114" t="s">
        <v>146</v>
      </c>
      <c r="AB260" s="108">
        <v>321</v>
      </c>
      <c r="AC260" s="109" t="s">
        <v>146</v>
      </c>
      <c r="AD260" s="196" t="s">
        <v>388</v>
      </c>
      <c r="AE260" s="196" t="s">
        <v>146</v>
      </c>
      <c r="AF260" s="197">
        <f>AE260-AD260</f>
        <v>-15</v>
      </c>
      <c r="AG260" s="198">
        <f>IF(AI260="SI",0,J260)</f>
        <v>58.67</v>
      </c>
      <c r="AH260" s="199">
        <f>AG260*AF260</f>
        <v>-880.0500000000001</v>
      </c>
      <c r="AI260" s="200"/>
    </row>
    <row r="261" spans="1:35" ht="15">
      <c r="A261" s="108">
        <v>2019</v>
      </c>
      <c r="B261" s="108">
        <v>127</v>
      </c>
      <c r="C261" s="109" t="s">
        <v>638</v>
      </c>
      <c r="D261" s="194" t="s">
        <v>642</v>
      </c>
      <c r="E261" s="109" t="s">
        <v>482</v>
      </c>
      <c r="F261" s="111" t="s">
        <v>643</v>
      </c>
      <c r="G261" s="112">
        <v>71.57</v>
      </c>
      <c r="H261" s="112">
        <v>12.91</v>
      </c>
      <c r="I261" s="143" t="s">
        <v>79</v>
      </c>
      <c r="J261" s="112">
        <f>IF(I261="SI",G261-H261,G261)</f>
        <v>58.66</v>
      </c>
      <c r="K261" s="195" t="s">
        <v>644</v>
      </c>
      <c r="L261" s="108">
        <v>2019</v>
      </c>
      <c r="M261" s="108">
        <v>1378</v>
      </c>
      <c r="N261" s="109" t="s">
        <v>246</v>
      </c>
      <c r="O261" s="111" t="s">
        <v>645</v>
      </c>
      <c r="P261" s="109" t="s">
        <v>646</v>
      </c>
      <c r="Q261" s="109" t="s">
        <v>646</v>
      </c>
      <c r="R261" s="108">
        <v>2</v>
      </c>
      <c r="S261" s="111" t="s">
        <v>103</v>
      </c>
      <c r="T261" s="108">
        <v>1040103</v>
      </c>
      <c r="U261" s="108">
        <v>1460</v>
      </c>
      <c r="V261" s="108">
        <v>4</v>
      </c>
      <c r="W261" s="108">
        <v>5</v>
      </c>
      <c r="X261" s="113">
        <v>2018</v>
      </c>
      <c r="Y261" s="113">
        <v>63</v>
      </c>
      <c r="Z261" s="113">
        <v>0</v>
      </c>
      <c r="AA261" s="114" t="s">
        <v>146</v>
      </c>
      <c r="AB261" s="108">
        <v>323</v>
      </c>
      <c r="AC261" s="109" t="s">
        <v>146</v>
      </c>
      <c r="AD261" s="196" t="s">
        <v>388</v>
      </c>
      <c r="AE261" s="196" t="s">
        <v>146</v>
      </c>
      <c r="AF261" s="197">
        <f>AE261-AD261</f>
        <v>-15</v>
      </c>
      <c r="AG261" s="198">
        <f>IF(AI261="SI",0,J261)</f>
        <v>58.66</v>
      </c>
      <c r="AH261" s="199">
        <f>AG261*AF261</f>
        <v>-879.9</v>
      </c>
      <c r="AI261" s="200"/>
    </row>
    <row r="262" spans="1:35" ht="15">
      <c r="A262" s="108">
        <v>2019</v>
      </c>
      <c r="B262" s="108">
        <v>127</v>
      </c>
      <c r="C262" s="109" t="s">
        <v>638</v>
      </c>
      <c r="D262" s="194" t="s">
        <v>642</v>
      </c>
      <c r="E262" s="109" t="s">
        <v>482</v>
      </c>
      <c r="F262" s="111" t="s">
        <v>643</v>
      </c>
      <c r="G262" s="112">
        <v>71.57</v>
      </c>
      <c r="H262" s="112">
        <v>12.9</v>
      </c>
      <c r="I262" s="143" t="s">
        <v>79</v>
      </c>
      <c r="J262" s="112">
        <f>IF(I262="SI",G262-H262,G262)</f>
        <v>58.669999999999995</v>
      </c>
      <c r="K262" s="195" t="s">
        <v>644</v>
      </c>
      <c r="L262" s="108">
        <v>2019</v>
      </c>
      <c r="M262" s="108">
        <v>1378</v>
      </c>
      <c r="N262" s="109" t="s">
        <v>246</v>
      </c>
      <c r="O262" s="111" t="s">
        <v>645</v>
      </c>
      <c r="P262" s="109" t="s">
        <v>646</v>
      </c>
      <c r="Q262" s="109" t="s">
        <v>646</v>
      </c>
      <c r="R262" s="108">
        <v>2</v>
      </c>
      <c r="S262" s="111" t="s">
        <v>103</v>
      </c>
      <c r="T262" s="108">
        <v>1040203</v>
      </c>
      <c r="U262" s="108">
        <v>1570</v>
      </c>
      <c r="V262" s="108">
        <v>4</v>
      </c>
      <c r="W262" s="108">
        <v>5</v>
      </c>
      <c r="X262" s="113">
        <v>2018</v>
      </c>
      <c r="Y262" s="113">
        <v>62</v>
      </c>
      <c r="Z262" s="113">
        <v>0</v>
      </c>
      <c r="AA262" s="114" t="s">
        <v>146</v>
      </c>
      <c r="AB262" s="108">
        <v>324</v>
      </c>
      <c r="AC262" s="109" t="s">
        <v>146</v>
      </c>
      <c r="AD262" s="196" t="s">
        <v>388</v>
      </c>
      <c r="AE262" s="196" t="s">
        <v>146</v>
      </c>
      <c r="AF262" s="197">
        <f>AE262-AD262</f>
        <v>-15</v>
      </c>
      <c r="AG262" s="198">
        <f>IF(AI262="SI",0,J262)</f>
        <v>58.669999999999995</v>
      </c>
      <c r="AH262" s="199">
        <f>AG262*AF262</f>
        <v>-880.05</v>
      </c>
      <c r="AI262" s="200"/>
    </row>
    <row r="263" spans="1:35" ht="15">
      <c r="A263" s="108">
        <v>2019</v>
      </c>
      <c r="B263" s="108">
        <v>127</v>
      </c>
      <c r="C263" s="109" t="s">
        <v>638</v>
      </c>
      <c r="D263" s="194" t="s">
        <v>642</v>
      </c>
      <c r="E263" s="109" t="s">
        <v>482</v>
      </c>
      <c r="F263" s="111" t="s">
        <v>643</v>
      </c>
      <c r="G263" s="112">
        <v>71.58</v>
      </c>
      <c r="H263" s="112">
        <v>12.91</v>
      </c>
      <c r="I263" s="143" t="s">
        <v>79</v>
      </c>
      <c r="J263" s="112">
        <f>IF(I263="SI",G263-H263,G263)</f>
        <v>58.67</v>
      </c>
      <c r="K263" s="195" t="s">
        <v>644</v>
      </c>
      <c r="L263" s="108">
        <v>2019</v>
      </c>
      <c r="M263" s="108">
        <v>1378</v>
      </c>
      <c r="N263" s="109" t="s">
        <v>246</v>
      </c>
      <c r="O263" s="111" t="s">
        <v>645</v>
      </c>
      <c r="P263" s="109" t="s">
        <v>646</v>
      </c>
      <c r="Q263" s="109" t="s">
        <v>646</v>
      </c>
      <c r="R263" s="108">
        <v>3</v>
      </c>
      <c r="S263" s="111" t="s">
        <v>162</v>
      </c>
      <c r="T263" s="108">
        <v>1010503</v>
      </c>
      <c r="U263" s="108">
        <v>470</v>
      </c>
      <c r="V263" s="108">
        <v>2</v>
      </c>
      <c r="W263" s="108">
        <v>3</v>
      </c>
      <c r="X263" s="113">
        <v>2019</v>
      </c>
      <c r="Y263" s="113">
        <v>67</v>
      </c>
      <c r="Z263" s="113">
        <v>0</v>
      </c>
      <c r="AA263" s="114" t="s">
        <v>146</v>
      </c>
      <c r="AB263" s="108">
        <v>322</v>
      </c>
      <c r="AC263" s="109" t="s">
        <v>146</v>
      </c>
      <c r="AD263" s="196" t="s">
        <v>388</v>
      </c>
      <c r="AE263" s="196" t="s">
        <v>146</v>
      </c>
      <c r="AF263" s="197">
        <f>AE263-AD263</f>
        <v>-15</v>
      </c>
      <c r="AG263" s="198">
        <f>IF(AI263="SI",0,J263)</f>
        <v>58.67</v>
      </c>
      <c r="AH263" s="199">
        <f>AG263*AF263</f>
        <v>-880.0500000000001</v>
      </c>
      <c r="AI263" s="200"/>
    </row>
    <row r="264" spans="1:35" ht="15">
      <c r="A264" s="108">
        <v>2019</v>
      </c>
      <c r="B264" s="108">
        <v>127</v>
      </c>
      <c r="C264" s="109" t="s">
        <v>638</v>
      </c>
      <c r="D264" s="194" t="s">
        <v>642</v>
      </c>
      <c r="E264" s="109" t="s">
        <v>482</v>
      </c>
      <c r="F264" s="111" t="s">
        <v>643</v>
      </c>
      <c r="G264" s="112">
        <v>35.78</v>
      </c>
      <c r="H264" s="112">
        <v>6.45</v>
      </c>
      <c r="I264" s="143" t="s">
        <v>79</v>
      </c>
      <c r="J264" s="112">
        <f>IF(I264="SI",G264-H264,G264)</f>
        <v>29.330000000000002</v>
      </c>
      <c r="K264" s="195" t="s">
        <v>644</v>
      </c>
      <c r="L264" s="108">
        <v>2019</v>
      </c>
      <c r="M264" s="108">
        <v>1378</v>
      </c>
      <c r="N264" s="109" t="s">
        <v>246</v>
      </c>
      <c r="O264" s="111" t="s">
        <v>645</v>
      </c>
      <c r="P264" s="109" t="s">
        <v>646</v>
      </c>
      <c r="Q264" s="109" t="s">
        <v>646</v>
      </c>
      <c r="R264" s="108">
        <v>2</v>
      </c>
      <c r="S264" s="111" t="s">
        <v>103</v>
      </c>
      <c r="T264" s="108">
        <v>1040203</v>
      </c>
      <c r="U264" s="108">
        <v>1570</v>
      </c>
      <c r="V264" s="108">
        <v>4</v>
      </c>
      <c r="W264" s="108">
        <v>5</v>
      </c>
      <c r="X264" s="113">
        <v>2019</v>
      </c>
      <c r="Y264" s="113">
        <v>65</v>
      </c>
      <c r="Z264" s="113">
        <v>0</v>
      </c>
      <c r="AA264" s="114" t="s">
        <v>146</v>
      </c>
      <c r="AB264" s="108">
        <v>325</v>
      </c>
      <c r="AC264" s="109" t="s">
        <v>146</v>
      </c>
      <c r="AD264" s="196" t="s">
        <v>388</v>
      </c>
      <c r="AE264" s="196" t="s">
        <v>146</v>
      </c>
      <c r="AF264" s="197">
        <f>AE264-AD264</f>
        <v>-15</v>
      </c>
      <c r="AG264" s="198">
        <f>IF(AI264="SI",0,J264)</f>
        <v>29.330000000000002</v>
      </c>
      <c r="AH264" s="199">
        <f>AG264*AF264</f>
        <v>-439.95000000000005</v>
      </c>
      <c r="AI264" s="200"/>
    </row>
    <row r="265" spans="1:35" ht="15">
      <c r="A265" s="108">
        <v>2019</v>
      </c>
      <c r="B265" s="108">
        <v>128</v>
      </c>
      <c r="C265" s="109" t="s">
        <v>638</v>
      </c>
      <c r="D265" s="194" t="s">
        <v>647</v>
      </c>
      <c r="E265" s="109" t="s">
        <v>588</v>
      </c>
      <c r="F265" s="111" t="s">
        <v>648</v>
      </c>
      <c r="G265" s="112">
        <v>120.78</v>
      </c>
      <c r="H265" s="112">
        <v>21.78</v>
      </c>
      <c r="I265" s="143" t="s">
        <v>79</v>
      </c>
      <c r="J265" s="112">
        <f>IF(I265="SI",G265-H265,G265)</f>
        <v>99</v>
      </c>
      <c r="K265" s="195" t="s">
        <v>312</v>
      </c>
      <c r="L265" s="108">
        <v>2019</v>
      </c>
      <c r="M265" s="108">
        <v>1353</v>
      </c>
      <c r="N265" s="109" t="s">
        <v>556</v>
      </c>
      <c r="O265" s="111" t="s">
        <v>313</v>
      </c>
      <c r="P265" s="109" t="s">
        <v>314</v>
      </c>
      <c r="Q265" s="109" t="s">
        <v>84</v>
      </c>
      <c r="R265" s="108">
        <v>1</v>
      </c>
      <c r="S265" s="111" t="s">
        <v>85</v>
      </c>
      <c r="T265" s="108">
        <v>1100503</v>
      </c>
      <c r="U265" s="108">
        <v>4210</v>
      </c>
      <c r="V265" s="108">
        <v>2</v>
      </c>
      <c r="W265" s="108">
        <v>2</v>
      </c>
      <c r="X265" s="113">
        <v>2019</v>
      </c>
      <c r="Y265" s="113">
        <v>90</v>
      </c>
      <c r="Z265" s="113">
        <v>0</v>
      </c>
      <c r="AA265" s="114" t="s">
        <v>146</v>
      </c>
      <c r="AB265" s="108">
        <v>314</v>
      </c>
      <c r="AC265" s="109" t="s">
        <v>146</v>
      </c>
      <c r="AD265" s="196" t="s">
        <v>631</v>
      </c>
      <c r="AE265" s="196" t="s">
        <v>146</v>
      </c>
      <c r="AF265" s="197">
        <f>AE265-AD265</f>
        <v>-18</v>
      </c>
      <c r="AG265" s="198">
        <f>IF(AI265="SI",0,J265)</f>
        <v>99</v>
      </c>
      <c r="AH265" s="199">
        <f>AG265*AF265</f>
        <v>-1782</v>
      </c>
      <c r="AI265" s="200"/>
    </row>
    <row r="266" spans="1:35" ht="15">
      <c r="A266" s="108">
        <v>2019</v>
      </c>
      <c r="B266" s="108">
        <v>129</v>
      </c>
      <c r="C266" s="109" t="s">
        <v>638</v>
      </c>
      <c r="D266" s="194" t="s">
        <v>649</v>
      </c>
      <c r="E266" s="109" t="s">
        <v>650</v>
      </c>
      <c r="F266" s="111" t="s">
        <v>651</v>
      </c>
      <c r="G266" s="112">
        <v>204.96</v>
      </c>
      <c r="H266" s="112">
        <v>36.96</v>
      </c>
      <c r="I266" s="143" t="s">
        <v>79</v>
      </c>
      <c r="J266" s="112">
        <f>IF(I266="SI",G266-H266,G266)</f>
        <v>168</v>
      </c>
      <c r="K266" s="195" t="s">
        <v>652</v>
      </c>
      <c r="L266" s="108">
        <v>2019</v>
      </c>
      <c r="M266" s="108">
        <v>1379</v>
      </c>
      <c r="N266" s="109" t="s">
        <v>246</v>
      </c>
      <c r="O266" s="111" t="s">
        <v>653</v>
      </c>
      <c r="P266" s="109" t="s">
        <v>654</v>
      </c>
      <c r="Q266" s="109" t="s">
        <v>654</v>
      </c>
      <c r="R266" s="108">
        <v>3</v>
      </c>
      <c r="S266" s="111" t="s">
        <v>162</v>
      </c>
      <c r="T266" s="108">
        <v>1010502</v>
      </c>
      <c r="U266" s="108">
        <v>460</v>
      </c>
      <c r="V266" s="108">
        <v>2</v>
      </c>
      <c r="W266" s="108">
        <v>1</v>
      </c>
      <c r="X266" s="113">
        <v>2019</v>
      </c>
      <c r="Y266" s="113">
        <v>53</v>
      </c>
      <c r="Z266" s="113">
        <v>0</v>
      </c>
      <c r="AA266" s="114" t="s">
        <v>146</v>
      </c>
      <c r="AB266" s="108">
        <v>315</v>
      </c>
      <c r="AC266" s="109" t="s">
        <v>146</v>
      </c>
      <c r="AD266" s="196" t="s">
        <v>388</v>
      </c>
      <c r="AE266" s="196" t="s">
        <v>146</v>
      </c>
      <c r="AF266" s="197">
        <f>AE266-AD266</f>
        <v>-15</v>
      </c>
      <c r="AG266" s="198">
        <f>IF(AI266="SI",0,J266)</f>
        <v>168</v>
      </c>
      <c r="AH266" s="199">
        <f>AG266*AF266</f>
        <v>-2520</v>
      </c>
      <c r="AI266" s="200"/>
    </row>
    <row r="267" spans="1:35" ht="15">
      <c r="A267" s="108">
        <v>2019</v>
      </c>
      <c r="B267" s="108">
        <v>130</v>
      </c>
      <c r="C267" s="109" t="s">
        <v>638</v>
      </c>
      <c r="D267" s="194" t="s">
        <v>655</v>
      </c>
      <c r="E267" s="109" t="s">
        <v>577</v>
      </c>
      <c r="F267" s="111" t="s">
        <v>634</v>
      </c>
      <c r="G267" s="112">
        <v>272.15</v>
      </c>
      <c r="H267" s="112">
        <v>0</v>
      </c>
      <c r="I267" s="143" t="s">
        <v>79</v>
      </c>
      <c r="J267" s="112">
        <f>IF(I267="SI",G267-H267,G267)</f>
        <v>272.15</v>
      </c>
      <c r="K267" s="195" t="s">
        <v>259</v>
      </c>
      <c r="L267" s="108">
        <v>2019</v>
      </c>
      <c r="M267" s="108">
        <v>1219</v>
      </c>
      <c r="N267" s="109" t="s">
        <v>577</v>
      </c>
      <c r="O267" s="111" t="s">
        <v>260</v>
      </c>
      <c r="P267" s="109" t="s">
        <v>261</v>
      </c>
      <c r="Q267" s="109" t="s">
        <v>261</v>
      </c>
      <c r="R267" s="108">
        <v>2</v>
      </c>
      <c r="S267" s="111" t="s">
        <v>103</v>
      </c>
      <c r="T267" s="108">
        <v>1040103</v>
      </c>
      <c r="U267" s="108">
        <v>1460</v>
      </c>
      <c r="V267" s="108">
        <v>4</v>
      </c>
      <c r="W267" s="108">
        <v>2</v>
      </c>
      <c r="X267" s="113">
        <v>2019</v>
      </c>
      <c r="Y267" s="113">
        <v>41</v>
      </c>
      <c r="Z267" s="113">
        <v>0</v>
      </c>
      <c r="AA267" s="114" t="s">
        <v>146</v>
      </c>
      <c r="AB267" s="108">
        <v>397</v>
      </c>
      <c r="AC267" s="109" t="s">
        <v>635</v>
      </c>
      <c r="AD267" s="196" t="s">
        <v>636</v>
      </c>
      <c r="AE267" s="196" t="s">
        <v>636</v>
      </c>
      <c r="AF267" s="197">
        <f>AE267-AD267</f>
        <v>0</v>
      </c>
      <c r="AG267" s="198">
        <f>IF(AI267="SI",0,J267)</f>
        <v>272.15</v>
      </c>
      <c r="AH267" s="199">
        <f>AG267*AF267</f>
        <v>0</v>
      </c>
      <c r="AI267" s="200"/>
    </row>
    <row r="268" spans="1:35" ht="15">
      <c r="A268" s="108">
        <v>2019</v>
      </c>
      <c r="B268" s="108">
        <v>130</v>
      </c>
      <c r="C268" s="109" t="s">
        <v>638</v>
      </c>
      <c r="D268" s="194" t="s">
        <v>655</v>
      </c>
      <c r="E268" s="109" t="s">
        <v>577</v>
      </c>
      <c r="F268" s="111" t="s">
        <v>637</v>
      </c>
      <c r="G268" s="112">
        <v>27.22</v>
      </c>
      <c r="H268" s="112">
        <v>27.22</v>
      </c>
      <c r="I268" s="143" t="s">
        <v>79</v>
      </c>
      <c r="J268" s="112">
        <f>IF(I268="SI",G268-H268,G268)</f>
        <v>0</v>
      </c>
      <c r="K268" s="195" t="s">
        <v>259</v>
      </c>
      <c r="L268" s="108">
        <v>2019</v>
      </c>
      <c r="M268" s="108">
        <v>1219</v>
      </c>
      <c r="N268" s="109" t="s">
        <v>577</v>
      </c>
      <c r="O268" s="111" t="s">
        <v>260</v>
      </c>
      <c r="P268" s="109" t="s">
        <v>261</v>
      </c>
      <c r="Q268" s="109" t="s">
        <v>261</v>
      </c>
      <c r="R268" s="108">
        <v>2</v>
      </c>
      <c r="S268" s="111" t="s">
        <v>103</v>
      </c>
      <c r="T268" s="108">
        <v>1040103</v>
      </c>
      <c r="U268" s="108">
        <v>1460</v>
      </c>
      <c r="V268" s="108">
        <v>4</v>
      </c>
      <c r="W268" s="108">
        <v>2</v>
      </c>
      <c r="X268" s="113">
        <v>2019</v>
      </c>
      <c r="Y268" s="113">
        <v>41</v>
      </c>
      <c r="Z268" s="113">
        <v>0</v>
      </c>
      <c r="AA268" s="114" t="s">
        <v>146</v>
      </c>
      <c r="AB268" s="108">
        <v>402</v>
      </c>
      <c r="AC268" s="109" t="s">
        <v>635</v>
      </c>
      <c r="AD268" s="196" t="s">
        <v>636</v>
      </c>
      <c r="AE268" s="196" t="s">
        <v>636</v>
      </c>
      <c r="AF268" s="197">
        <f>AE268-AD268</f>
        <v>0</v>
      </c>
      <c r="AG268" s="198">
        <f>IF(AI268="SI",0,J268)</f>
        <v>0</v>
      </c>
      <c r="AH268" s="199">
        <f>AG268*AF268</f>
        <v>0</v>
      </c>
      <c r="AI268" s="200"/>
    </row>
    <row r="269" spans="1:35" ht="15">
      <c r="A269" s="108">
        <v>2019</v>
      </c>
      <c r="B269" s="108">
        <v>130</v>
      </c>
      <c r="C269" s="109" t="s">
        <v>638</v>
      </c>
      <c r="D269" s="194" t="s">
        <v>655</v>
      </c>
      <c r="E269" s="109" t="s">
        <v>577</v>
      </c>
      <c r="F269" s="111" t="s">
        <v>634</v>
      </c>
      <c r="G269" s="112">
        <v>130.71</v>
      </c>
      <c r="H269" s="112">
        <v>0</v>
      </c>
      <c r="I269" s="143" t="s">
        <v>79</v>
      </c>
      <c r="J269" s="112">
        <f>IF(I269="SI",G269-H269,G269)</f>
        <v>130.71</v>
      </c>
      <c r="K269" s="195" t="s">
        <v>259</v>
      </c>
      <c r="L269" s="108">
        <v>2019</v>
      </c>
      <c r="M269" s="108">
        <v>1219</v>
      </c>
      <c r="N269" s="109" t="s">
        <v>577</v>
      </c>
      <c r="O269" s="111" t="s">
        <v>260</v>
      </c>
      <c r="P269" s="109" t="s">
        <v>261</v>
      </c>
      <c r="Q269" s="109" t="s">
        <v>261</v>
      </c>
      <c r="R269" s="108">
        <v>2</v>
      </c>
      <c r="S269" s="111" t="s">
        <v>103</v>
      </c>
      <c r="T269" s="108">
        <v>1040203</v>
      </c>
      <c r="U269" s="108">
        <v>1570</v>
      </c>
      <c r="V269" s="108">
        <v>4</v>
      </c>
      <c r="W269" s="108">
        <v>2</v>
      </c>
      <c r="X269" s="113">
        <v>2019</v>
      </c>
      <c r="Y269" s="113">
        <v>42</v>
      </c>
      <c r="Z269" s="113">
        <v>0</v>
      </c>
      <c r="AA269" s="114" t="s">
        <v>146</v>
      </c>
      <c r="AB269" s="108">
        <v>398</v>
      </c>
      <c r="AC269" s="109" t="s">
        <v>635</v>
      </c>
      <c r="AD269" s="196" t="s">
        <v>636</v>
      </c>
      <c r="AE269" s="196" t="s">
        <v>636</v>
      </c>
      <c r="AF269" s="197">
        <f>AE269-AD269</f>
        <v>0</v>
      </c>
      <c r="AG269" s="198">
        <f>IF(AI269="SI",0,J269)</f>
        <v>130.71</v>
      </c>
      <c r="AH269" s="199">
        <f>AG269*AF269</f>
        <v>0</v>
      </c>
      <c r="AI269" s="200"/>
    </row>
    <row r="270" spans="1:35" ht="15">
      <c r="A270" s="108">
        <v>2019</v>
      </c>
      <c r="B270" s="108">
        <v>130</v>
      </c>
      <c r="C270" s="109" t="s">
        <v>638</v>
      </c>
      <c r="D270" s="194" t="s">
        <v>655</v>
      </c>
      <c r="E270" s="109" t="s">
        <v>577</v>
      </c>
      <c r="F270" s="111" t="s">
        <v>637</v>
      </c>
      <c r="G270" s="112">
        <v>13.07</v>
      </c>
      <c r="H270" s="112">
        <v>13.07</v>
      </c>
      <c r="I270" s="143" t="s">
        <v>79</v>
      </c>
      <c r="J270" s="112">
        <f>IF(I270="SI",G270-H270,G270)</f>
        <v>0</v>
      </c>
      <c r="K270" s="195" t="s">
        <v>259</v>
      </c>
      <c r="L270" s="108">
        <v>2019</v>
      </c>
      <c r="M270" s="108">
        <v>1219</v>
      </c>
      <c r="N270" s="109" t="s">
        <v>577</v>
      </c>
      <c r="O270" s="111" t="s">
        <v>260</v>
      </c>
      <c r="P270" s="109" t="s">
        <v>261</v>
      </c>
      <c r="Q270" s="109" t="s">
        <v>261</v>
      </c>
      <c r="R270" s="108">
        <v>2</v>
      </c>
      <c r="S270" s="111" t="s">
        <v>103</v>
      </c>
      <c r="T270" s="108">
        <v>1040203</v>
      </c>
      <c r="U270" s="108">
        <v>1570</v>
      </c>
      <c r="V270" s="108">
        <v>4</v>
      </c>
      <c r="W270" s="108">
        <v>2</v>
      </c>
      <c r="X270" s="113">
        <v>2019</v>
      </c>
      <c r="Y270" s="113">
        <v>42</v>
      </c>
      <c r="Z270" s="113">
        <v>0</v>
      </c>
      <c r="AA270" s="114" t="s">
        <v>146</v>
      </c>
      <c r="AB270" s="108">
        <v>403</v>
      </c>
      <c r="AC270" s="109" t="s">
        <v>635</v>
      </c>
      <c r="AD270" s="196" t="s">
        <v>636</v>
      </c>
      <c r="AE270" s="196" t="s">
        <v>636</v>
      </c>
      <c r="AF270" s="197">
        <f>AE270-AD270</f>
        <v>0</v>
      </c>
      <c r="AG270" s="198">
        <f>IF(AI270="SI",0,J270)</f>
        <v>0</v>
      </c>
      <c r="AH270" s="199">
        <f>AG270*AF270</f>
        <v>0</v>
      </c>
      <c r="AI270" s="200"/>
    </row>
    <row r="271" spans="1:35" ht="15">
      <c r="A271" s="108">
        <v>2019</v>
      </c>
      <c r="B271" s="108">
        <v>130</v>
      </c>
      <c r="C271" s="109" t="s">
        <v>638</v>
      </c>
      <c r="D271" s="194" t="s">
        <v>655</v>
      </c>
      <c r="E271" s="109" t="s">
        <v>577</v>
      </c>
      <c r="F271" s="111" t="s">
        <v>634</v>
      </c>
      <c r="G271" s="112">
        <v>54.35</v>
      </c>
      <c r="H271" s="112">
        <v>0</v>
      </c>
      <c r="I271" s="143" t="s">
        <v>79</v>
      </c>
      <c r="J271" s="112">
        <f>IF(I271="SI",G271-H271,G271)</f>
        <v>54.35</v>
      </c>
      <c r="K271" s="195" t="s">
        <v>259</v>
      </c>
      <c r="L271" s="108">
        <v>2019</v>
      </c>
      <c r="M271" s="108">
        <v>1219</v>
      </c>
      <c r="N271" s="109" t="s">
        <v>577</v>
      </c>
      <c r="O271" s="111" t="s">
        <v>260</v>
      </c>
      <c r="P271" s="109" t="s">
        <v>261</v>
      </c>
      <c r="Q271" s="109" t="s">
        <v>261</v>
      </c>
      <c r="R271" s="108">
        <v>1</v>
      </c>
      <c r="S271" s="111" t="s">
        <v>85</v>
      </c>
      <c r="T271" s="108">
        <v>1010503</v>
      </c>
      <c r="U271" s="108">
        <v>470</v>
      </c>
      <c r="V271" s="108">
        <v>6</v>
      </c>
      <c r="W271" s="108">
        <v>1</v>
      </c>
      <c r="X271" s="113">
        <v>2019</v>
      </c>
      <c r="Y271" s="113">
        <v>52</v>
      </c>
      <c r="Z271" s="113">
        <v>0</v>
      </c>
      <c r="AA271" s="114" t="s">
        <v>146</v>
      </c>
      <c r="AB271" s="108">
        <v>396</v>
      </c>
      <c r="AC271" s="109" t="s">
        <v>635</v>
      </c>
      <c r="AD271" s="196" t="s">
        <v>636</v>
      </c>
      <c r="AE271" s="196" t="s">
        <v>636</v>
      </c>
      <c r="AF271" s="197">
        <f>AE271-AD271</f>
        <v>0</v>
      </c>
      <c r="AG271" s="198">
        <f>IF(AI271="SI",0,J271)</f>
        <v>54.35</v>
      </c>
      <c r="AH271" s="199">
        <f>AG271*AF271</f>
        <v>0</v>
      </c>
      <c r="AI271" s="200"/>
    </row>
    <row r="272" spans="1:35" ht="15">
      <c r="A272" s="108">
        <v>2019</v>
      </c>
      <c r="B272" s="108">
        <v>130</v>
      </c>
      <c r="C272" s="109" t="s">
        <v>638</v>
      </c>
      <c r="D272" s="194" t="s">
        <v>655</v>
      </c>
      <c r="E272" s="109" t="s">
        <v>577</v>
      </c>
      <c r="F272" s="111" t="s">
        <v>637</v>
      </c>
      <c r="G272" s="112">
        <v>11.96</v>
      </c>
      <c r="H272" s="112">
        <v>11.96</v>
      </c>
      <c r="I272" s="143" t="s">
        <v>79</v>
      </c>
      <c r="J272" s="112">
        <f>IF(I272="SI",G272-H272,G272)</f>
        <v>0</v>
      </c>
      <c r="K272" s="195" t="s">
        <v>259</v>
      </c>
      <c r="L272" s="108">
        <v>2019</v>
      </c>
      <c r="M272" s="108">
        <v>1219</v>
      </c>
      <c r="N272" s="109" t="s">
        <v>577</v>
      </c>
      <c r="O272" s="111" t="s">
        <v>260</v>
      </c>
      <c r="P272" s="109" t="s">
        <v>261</v>
      </c>
      <c r="Q272" s="109" t="s">
        <v>261</v>
      </c>
      <c r="R272" s="108">
        <v>1</v>
      </c>
      <c r="S272" s="111" t="s">
        <v>85</v>
      </c>
      <c r="T272" s="108">
        <v>1010503</v>
      </c>
      <c r="U272" s="108">
        <v>470</v>
      </c>
      <c r="V272" s="108">
        <v>6</v>
      </c>
      <c r="W272" s="108">
        <v>1</v>
      </c>
      <c r="X272" s="113">
        <v>2019</v>
      </c>
      <c r="Y272" s="113">
        <v>52</v>
      </c>
      <c r="Z272" s="113">
        <v>0</v>
      </c>
      <c r="AA272" s="114" t="s">
        <v>146</v>
      </c>
      <c r="AB272" s="108">
        <v>401</v>
      </c>
      <c r="AC272" s="109" t="s">
        <v>635</v>
      </c>
      <c r="AD272" s="196" t="s">
        <v>636</v>
      </c>
      <c r="AE272" s="196" t="s">
        <v>636</v>
      </c>
      <c r="AF272" s="197">
        <f>AE272-AD272</f>
        <v>0</v>
      </c>
      <c r="AG272" s="198">
        <f>IF(AI272="SI",0,J272)</f>
        <v>0</v>
      </c>
      <c r="AH272" s="199">
        <f>AG272*AF272</f>
        <v>0</v>
      </c>
      <c r="AI272" s="200"/>
    </row>
    <row r="273" spans="1:35" ht="15">
      <c r="A273" s="108">
        <v>2019</v>
      </c>
      <c r="B273" s="108">
        <v>130</v>
      </c>
      <c r="C273" s="109" t="s">
        <v>638</v>
      </c>
      <c r="D273" s="194" t="s">
        <v>655</v>
      </c>
      <c r="E273" s="109" t="s">
        <v>577</v>
      </c>
      <c r="F273" s="111" t="s">
        <v>634</v>
      </c>
      <c r="G273" s="112">
        <v>36.84</v>
      </c>
      <c r="H273" s="112">
        <v>0</v>
      </c>
      <c r="I273" s="143" t="s">
        <v>79</v>
      </c>
      <c r="J273" s="112">
        <f>IF(I273="SI",G273-H273,G273)</f>
        <v>36.84</v>
      </c>
      <c r="K273" s="195" t="s">
        <v>259</v>
      </c>
      <c r="L273" s="108">
        <v>2019</v>
      </c>
      <c r="M273" s="108">
        <v>1219</v>
      </c>
      <c r="N273" s="109" t="s">
        <v>577</v>
      </c>
      <c r="O273" s="111" t="s">
        <v>260</v>
      </c>
      <c r="P273" s="109" t="s">
        <v>261</v>
      </c>
      <c r="Q273" s="109" t="s">
        <v>261</v>
      </c>
      <c r="R273" s="108">
        <v>1</v>
      </c>
      <c r="S273" s="111" t="s">
        <v>85</v>
      </c>
      <c r="T273" s="108">
        <v>1100503</v>
      </c>
      <c r="U273" s="108">
        <v>4210</v>
      </c>
      <c r="V273" s="108">
        <v>2</v>
      </c>
      <c r="W273" s="108">
        <v>1</v>
      </c>
      <c r="X273" s="113">
        <v>2019</v>
      </c>
      <c r="Y273" s="113">
        <v>43</v>
      </c>
      <c r="Z273" s="113">
        <v>0</v>
      </c>
      <c r="AA273" s="114" t="s">
        <v>146</v>
      </c>
      <c r="AB273" s="108">
        <v>399</v>
      </c>
      <c r="AC273" s="109" t="s">
        <v>635</v>
      </c>
      <c r="AD273" s="196" t="s">
        <v>636</v>
      </c>
      <c r="AE273" s="196" t="s">
        <v>636</v>
      </c>
      <c r="AF273" s="197">
        <f>AE273-AD273</f>
        <v>0</v>
      </c>
      <c r="AG273" s="198">
        <f>IF(AI273="SI",0,J273)</f>
        <v>36.84</v>
      </c>
      <c r="AH273" s="199">
        <f>AG273*AF273</f>
        <v>0</v>
      </c>
      <c r="AI273" s="200"/>
    </row>
    <row r="274" spans="1:35" ht="15">
      <c r="A274" s="108">
        <v>2019</v>
      </c>
      <c r="B274" s="108">
        <v>130</v>
      </c>
      <c r="C274" s="109" t="s">
        <v>638</v>
      </c>
      <c r="D274" s="194" t="s">
        <v>655</v>
      </c>
      <c r="E274" s="109" t="s">
        <v>577</v>
      </c>
      <c r="F274" s="111" t="s">
        <v>637</v>
      </c>
      <c r="G274" s="112">
        <v>8.11</v>
      </c>
      <c r="H274" s="112">
        <v>8.11</v>
      </c>
      <c r="I274" s="143" t="s">
        <v>79</v>
      </c>
      <c r="J274" s="112">
        <f>IF(I274="SI",G274-H274,G274)</f>
        <v>0</v>
      </c>
      <c r="K274" s="195" t="s">
        <v>259</v>
      </c>
      <c r="L274" s="108">
        <v>2019</v>
      </c>
      <c r="M274" s="108">
        <v>1219</v>
      </c>
      <c r="N274" s="109" t="s">
        <v>577</v>
      </c>
      <c r="O274" s="111" t="s">
        <v>260</v>
      </c>
      <c r="P274" s="109" t="s">
        <v>261</v>
      </c>
      <c r="Q274" s="109" t="s">
        <v>261</v>
      </c>
      <c r="R274" s="108">
        <v>1</v>
      </c>
      <c r="S274" s="111" t="s">
        <v>85</v>
      </c>
      <c r="T274" s="108">
        <v>1100503</v>
      </c>
      <c r="U274" s="108">
        <v>4210</v>
      </c>
      <c r="V274" s="108">
        <v>2</v>
      </c>
      <c r="W274" s="108">
        <v>1</v>
      </c>
      <c r="X274" s="113">
        <v>2019</v>
      </c>
      <c r="Y274" s="113">
        <v>43</v>
      </c>
      <c r="Z274" s="113">
        <v>0</v>
      </c>
      <c r="AA274" s="114" t="s">
        <v>146</v>
      </c>
      <c r="AB274" s="108">
        <v>404</v>
      </c>
      <c r="AC274" s="109" t="s">
        <v>635</v>
      </c>
      <c r="AD274" s="196" t="s">
        <v>636</v>
      </c>
      <c r="AE274" s="196" t="s">
        <v>636</v>
      </c>
      <c r="AF274" s="197">
        <f>AE274-AD274</f>
        <v>0</v>
      </c>
      <c r="AG274" s="198">
        <f>IF(AI274="SI",0,J274)</f>
        <v>0</v>
      </c>
      <c r="AH274" s="199">
        <f>AG274*AF274</f>
        <v>0</v>
      </c>
      <c r="AI274" s="200"/>
    </row>
    <row r="275" spans="1:35" ht="15">
      <c r="A275" s="108">
        <v>2019</v>
      </c>
      <c r="B275" s="108">
        <v>130</v>
      </c>
      <c r="C275" s="109" t="s">
        <v>638</v>
      </c>
      <c r="D275" s="194" t="s">
        <v>655</v>
      </c>
      <c r="E275" s="109" t="s">
        <v>577</v>
      </c>
      <c r="F275" s="111" t="s">
        <v>634</v>
      </c>
      <c r="G275" s="112">
        <v>296.34</v>
      </c>
      <c r="H275" s="112">
        <v>0</v>
      </c>
      <c r="I275" s="143" t="s">
        <v>79</v>
      </c>
      <c r="J275" s="112">
        <f>IF(I275="SI",G275-H275,G275)</f>
        <v>296.34</v>
      </c>
      <c r="K275" s="195" t="s">
        <v>259</v>
      </c>
      <c r="L275" s="108">
        <v>2019</v>
      </c>
      <c r="M275" s="108">
        <v>1219</v>
      </c>
      <c r="N275" s="109" t="s">
        <v>577</v>
      </c>
      <c r="O275" s="111" t="s">
        <v>260</v>
      </c>
      <c r="P275" s="109" t="s">
        <v>261</v>
      </c>
      <c r="Q275" s="109" t="s">
        <v>261</v>
      </c>
      <c r="R275" s="108">
        <v>3</v>
      </c>
      <c r="S275" s="111" t="s">
        <v>162</v>
      </c>
      <c r="T275" s="108">
        <v>1010503</v>
      </c>
      <c r="U275" s="108">
        <v>470</v>
      </c>
      <c r="V275" s="108">
        <v>2</v>
      </c>
      <c r="W275" s="108">
        <v>1</v>
      </c>
      <c r="X275" s="113">
        <v>2019</v>
      </c>
      <c r="Y275" s="113">
        <v>40</v>
      </c>
      <c r="Z275" s="113">
        <v>0</v>
      </c>
      <c r="AA275" s="114" t="s">
        <v>146</v>
      </c>
      <c r="AB275" s="108">
        <v>395</v>
      </c>
      <c r="AC275" s="109" t="s">
        <v>635</v>
      </c>
      <c r="AD275" s="196" t="s">
        <v>636</v>
      </c>
      <c r="AE275" s="196" t="s">
        <v>636</v>
      </c>
      <c r="AF275" s="197">
        <f>AE275-AD275</f>
        <v>0</v>
      </c>
      <c r="AG275" s="198">
        <f>IF(AI275="SI",0,J275)</f>
        <v>296.34</v>
      </c>
      <c r="AH275" s="199">
        <f>AG275*AF275</f>
        <v>0</v>
      </c>
      <c r="AI275" s="200"/>
    </row>
    <row r="276" spans="1:35" ht="15">
      <c r="A276" s="108">
        <v>2019</v>
      </c>
      <c r="B276" s="108">
        <v>130</v>
      </c>
      <c r="C276" s="109" t="s">
        <v>638</v>
      </c>
      <c r="D276" s="194" t="s">
        <v>655</v>
      </c>
      <c r="E276" s="109" t="s">
        <v>577</v>
      </c>
      <c r="F276" s="111" t="s">
        <v>637</v>
      </c>
      <c r="G276" s="112">
        <v>65.19</v>
      </c>
      <c r="H276" s="112">
        <v>65.19</v>
      </c>
      <c r="I276" s="143" t="s">
        <v>79</v>
      </c>
      <c r="J276" s="112">
        <f>IF(I276="SI",G276-H276,G276)</f>
        <v>0</v>
      </c>
      <c r="K276" s="195" t="s">
        <v>259</v>
      </c>
      <c r="L276" s="108">
        <v>2019</v>
      </c>
      <c r="M276" s="108">
        <v>1219</v>
      </c>
      <c r="N276" s="109" t="s">
        <v>577</v>
      </c>
      <c r="O276" s="111" t="s">
        <v>260</v>
      </c>
      <c r="P276" s="109" t="s">
        <v>261</v>
      </c>
      <c r="Q276" s="109" t="s">
        <v>261</v>
      </c>
      <c r="R276" s="108">
        <v>3</v>
      </c>
      <c r="S276" s="111" t="s">
        <v>162</v>
      </c>
      <c r="T276" s="108">
        <v>1010503</v>
      </c>
      <c r="U276" s="108">
        <v>470</v>
      </c>
      <c r="V276" s="108">
        <v>2</v>
      </c>
      <c r="W276" s="108">
        <v>1</v>
      </c>
      <c r="X276" s="113">
        <v>2019</v>
      </c>
      <c r="Y276" s="113">
        <v>40</v>
      </c>
      <c r="Z276" s="113">
        <v>0</v>
      </c>
      <c r="AA276" s="114" t="s">
        <v>146</v>
      </c>
      <c r="AB276" s="108">
        <v>400</v>
      </c>
      <c r="AC276" s="109" t="s">
        <v>635</v>
      </c>
      <c r="AD276" s="196" t="s">
        <v>636</v>
      </c>
      <c r="AE276" s="196" t="s">
        <v>636</v>
      </c>
      <c r="AF276" s="197">
        <f>AE276-AD276</f>
        <v>0</v>
      </c>
      <c r="AG276" s="198">
        <f>IF(AI276="SI",0,J276)</f>
        <v>0</v>
      </c>
      <c r="AH276" s="199">
        <f>AG276*AF276</f>
        <v>0</v>
      </c>
      <c r="AI276" s="200"/>
    </row>
    <row r="277" spans="1:35" ht="15">
      <c r="A277" s="108">
        <v>2019</v>
      </c>
      <c r="B277" s="108">
        <v>131</v>
      </c>
      <c r="C277" s="109" t="s">
        <v>431</v>
      </c>
      <c r="D277" s="194" t="s">
        <v>656</v>
      </c>
      <c r="E277" s="109" t="s">
        <v>579</v>
      </c>
      <c r="F277" s="111" t="s">
        <v>657</v>
      </c>
      <c r="G277" s="112">
        <v>2745.6</v>
      </c>
      <c r="H277" s="112">
        <v>105.6</v>
      </c>
      <c r="I277" s="143" t="s">
        <v>79</v>
      </c>
      <c r="J277" s="112">
        <f>IF(I277="SI",G277-H277,G277)</f>
        <v>2640</v>
      </c>
      <c r="K277" s="195" t="s">
        <v>122</v>
      </c>
      <c r="L277" s="108">
        <v>2019</v>
      </c>
      <c r="M277" s="108">
        <v>1458</v>
      </c>
      <c r="N277" s="109" t="s">
        <v>658</v>
      </c>
      <c r="O277" s="111" t="s">
        <v>510</v>
      </c>
      <c r="P277" s="109" t="s">
        <v>124</v>
      </c>
      <c r="Q277" s="109" t="s">
        <v>84</v>
      </c>
      <c r="R277" s="108">
        <v>1</v>
      </c>
      <c r="S277" s="111" t="s">
        <v>85</v>
      </c>
      <c r="T277" s="108">
        <v>1040502</v>
      </c>
      <c r="U277" s="108">
        <v>1890</v>
      </c>
      <c r="V277" s="108">
        <v>4</v>
      </c>
      <c r="W277" s="108">
        <v>1</v>
      </c>
      <c r="X277" s="113">
        <v>2019</v>
      </c>
      <c r="Y277" s="113">
        <v>238</v>
      </c>
      <c r="Z277" s="113">
        <v>0</v>
      </c>
      <c r="AA277" s="114" t="s">
        <v>386</v>
      </c>
      <c r="AB277" s="108">
        <v>531</v>
      </c>
      <c r="AC277" s="109" t="s">
        <v>463</v>
      </c>
      <c r="AD277" s="196" t="s">
        <v>464</v>
      </c>
      <c r="AE277" s="196" t="s">
        <v>463</v>
      </c>
      <c r="AF277" s="197">
        <f>AE277-AD277</f>
        <v>14</v>
      </c>
      <c r="AG277" s="198">
        <f>IF(AI277="SI",0,J277)</f>
        <v>2640</v>
      </c>
      <c r="AH277" s="199">
        <f>AG277*AF277</f>
        <v>36960</v>
      </c>
      <c r="AI277" s="200"/>
    </row>
    <row r="278" spans="1:35" ht="15">
      <c r="A278" s="108">
        <v>2019</v>
      </c>
      <c r="B278" s="108">
        <v>132</v>
      </c>
      <c r="C278" s="109" t="s">
        <v>431</v>
      </c>
      <c r="D278" s="194" t="s">
        <v>659</v>
      </c>
      <c r="E278" s="109" t="s">
        <v>579</v>
      </c>
      <c r="F278" s="111" t="s">
        <v>660</v>
      </c>
      <c r="G278" s="112">
        <v>61</v>
      </c>
      <c r="H278" s="112">
        <v>11</v>
      </c>
      <c r="I278" s="143" t="s">
        <v>79</v>
      </c>
      <c r="J278" s="112">
        <f>IF(I278="SI",G278-H278,G278)</f>
        <v>50</v>
      </c>
      <c r="K278" s="195" t="s">
        <v>661</v>
      </c>
      <c r="L278" s="108">
        <v>2019</v>
      </c>
      <c r="M278" s="108">
        <v>1402</v>
      </c>
      <c r="N278" s="109" t="s">
        <v>662</v>
      </c>
      <c r="O278" s="111" t="s">
        <v>663</v>
      </c>
      <c r="P278" s="109" t="s">
        <v>664</v>
      </c>
      <c r="Q278" s="109" t="s">
        <v>84</v>
      </c>
      <c r="R278" s="108">
        <v>3</v>
      </c>
      <c r="S278" s="111" t="s">
        <v>162</v>
      </c>
      <c r="T278" s="108">
        <v>1010503</v>
      </c>
      <c r="U278" s="108">
        <v>470</v>
      </c>
      <c r="V278" s="108">
        <v>2</v>
      </c>
      <c r="W278" s="108">
        <v>3</v>
      </c>
      <c r="X278" s="113">
        <v>2019</v>
      </c>
      <c r="Y278" s="113">
        <v>89</v>
      </c>
      <c r="Z278" s="113">
        <v>0</v>
      </c>
      <c r="AA278" s="114" t="s">
        <v>146</v>
      </c>
      <c r="AB278" s="108">
        <v>299</v>
      </c>
      <c r="AC278" s="109" t="s">
        <v>146</v>
      </c>
      <c r="AD278" s="196" t="s">
        <v>630</v>
      </c>
      <c r="AE278" s="196" t="s">
        <v>146</v>
      </c>
      <c r="AF278" s="197">
        <f>AE278-AD278</f>
        <v>-14</v>
      </c>
      <c r="AG278" s="198">
        <f>IF(AI278="SI",0,J278)</f>
        <v>50</v>
      </c>
      <c r="AH278" s="199">
        <f>AG278*AF278</f>
        <v>-700</v>
      </c>
      <c r="AI278" s="200"/>
    </row>
    <row r="279" spans="1:35" ht="15">
      <c r="A279" s="108">
        <v>2019</v>
      </c>
      <c r="B279" s="108">
        <v>133</v>
      </c>
      <c r="C279" s="109" t="s">
        <v>146</v>
      </c>
      <c r="D279" s="194" t="s">
        <v>665</v>
      </c>
      <c r="E279" s="109" t="s">
        <v>666</v>
      </c>
      <c r="F279" s="111" t="s">
        <v>667</v>
      </c>
      <c r="G279" s="112">
        <v>35.78</v>
      </c>
      <c r="H279" s="112">
        <v>6.45</v>
      </c>
      <c r="I279" s="143" t="s">
        <v>79</v>
      </c>
      <c r="J279" s="112">
        <f>IF(I279="SI",G279-H279,G279)</f>
        <v>29.330000000000002</v>
      </c>
      <c r="K279" s="195" t="s">
        <v>428</v>
      </c>
      <c r="L279" s="108">
        <v>2019</v>
      </c>
      <c r="M279" s="108">
        <v>1487</v>
      </c>
      <c r="N279" s="109" t="s">
        <v>431</v>
      </c>
      <c r="O279" s="111" t="s">
        <v>308</v>
      </c>
      <c r="P279" s="109" t="s">
        <v>309</v>
      </c>
      <c r="Q279" s="109" t="s">
        <v>309</v>
      </c>
      <c r="R279" s="108">
        <v>1</v>
      </c>
      <c r="S279" s="111" t="s">
        <v>85</v>
      </c>
      <c r="T279" s="108">
        <v>1010303</v>
      </c>
      <c r="U279" s="108">
        <v>250</v>
      </c>
      <c r="V279" s="108">
        <v>2</v>
      </c>
      <c r="W279" s="108">
        <v>1</v>
      </c>
      <c r="X279" s="113">
        <v>2019</v>
      </c>
      <c r="Y279" s="113">
        <v>57</v>
      </c>
      <c r="Z279" s="113">
        <v>0</v>
      </c>
      <c r="AA279" s="114" t="s">
        <v>630</v>
      </c>
      <c r="AB279" s="108">
        <v>406</v>
      </c>
      <c r="AC279" s="109" t="s">
        <v>630</v>
      </c>
      <c r="AD279" s="196" t="s">
        <v>388</v>
      </c>
      <c r="AE279" s="196" t="s">
        <v>630</v>
      </c>
      <c r="AF279" s="197">
        <f>AE279-AD279</f>
        <v>-1</v>
      </c>
      <c r="AG279" s="198">
        <f>IF(AI279="SI",0,J279)</f>
        <v>29.330000000000002</v>
      </c>
      <c r="AH279" s="199">
        <f>AG279*AF279</f>
        <v>-29.330000000000002</v>
      </c>
      <c r="AI279" s="200"/>
    </row>
    <row r="280" spans="1:35" ht="15">
      <c r="A280" s="108">
        <v>2019</v>
      </c>
      <c r="B280" s="108">
        <v>133</v>
      </c>
      <c r="C280" s="109" t="s">
        <v>146</v>
      </c>
      <c r="D280" s="194" t="s">
        <v>665</v>
      </c>
      <c r="E280" s="109" t="s">
        <v>666</v>
      </c>
      <c r="F280" s="111" t="s">
        <v>667</v>
      </c>
      <c r="G280" s="112">
        <v>4.33</v>
      </c>
      <c r="H280" s="112">
        <v>0.78</v>
      </c>
      <c r="I280" s="143" t="s">
        <v>79</v>
      </c>
      <c r="J280" s="112">
        <f>IF(I280="SI",G280-H280,G280)</f>
        <v>3.55</v>
      </c>
      <c r="K280" s="195" t="s">
        <v>428</v>
      </c>
      <c r="L280" s="108">
        <v>2019</v>
      </c>
      <c r="M280" s="108">
        <v>1487</v>
      </c>
      <c r="N280" s="109" t="s">
        <v>431</v>
      </c>
      <c r="O280" s="111" t="s">
        <v>308</v>
      </c>
      <c r="P280" s="109" t="s">
        <v>309</v>
      </c>
      <c r="Q280" s="109" t="s">
        <v>309</v>
      </c>
      <c r="R280" s="108">
        <v>2</v>
      </c>
      <c r="S280" s="111" t="s">
        <v>103</v>
      </c>
      <c r="T280" s="108">
        <v>1040103</v>
      </c>
      <c r="U280" s="108">
        <v>1460</v>
      </c>
      <c r="V280" s="108">
        <v>4</v>
      </c>
      <c r="W280" s="108">
        <v>3</v>
      </c>
      <c r="X280" s="113">
        <v>2019</v>
      </c>
      <c r="Y280" s="113">
        <v>58</v>
      </c>
      <c r="Z280" s="113">
        <v>0</v>
      </c>
      <c r="AA280" s="114" t="s">
        <v>630</v>
      </c>
      <c r="AB280" s="108">
        <v>407</v>
      </c>
      <c r="AC280" s="109" t="s">
        <v>630</v>
      </c>
      <c r="AD280" s="196" t="s">
        <v>388</v>
      </c>
      <c r="AE280" s="196" t="s">
        <v>630</v>
      </c>
      <c r="AF280" s="197">
        <f>AE280-AD280</f>
        <v>-1</v>
      </c>
      <c r="AG280" s="198">
        <f>IF(AI280="SI",0,J280)</f>
        <v>3.55</v>
      </c>
      <c r="AH280" s="199">
        <f>AG280*AF280</f>
        <v>-3.55</v>
      </c>
      <c r="AI280" s="200"/>
    </row>
    <row r="281" spans="1:35" ht="15">
      <c r="A281" s="108">
        <v>2019</v>
      </c>
      <c r="B281" s="108">
        <v>133</v>
      </c>
      <c r="C281" s="109" t="s">
        <v>146</v>
      </c>
      <c r="D281" s="194" t="s">
        <v>665</v>
      </c>
      <c r="E281" s="109" t="s">
        <v>666</v>
      </c>
      <c r="F281" s="111" t="s">
        <v>667</v>
      </c>
      <c r="G281" s="112">
        <v>8.52</v>
      </c>
      <c r="H281" s="112">
        <v>1.54</v>
      </c>
      <c r="I281" s="143" t="s">
        <v>79</v>
      </c>
      <c r="J281" s="112">
        <f>IF(I281="SI",G281-H281,G281)</f>
        <v>6.9799999999999995</v>
      </c>
      <c r="K281" s="195" t="s">
        <v>428</v>
      </c>
      <c r="L281" s="108">
        <v>2019</v>
      </c>
      <c r="M281" s="108">
        <v>1487</v>
      </c>
      <c r="N281" s="109" t="s">
        <v>431</v>
      </c>
      <c r="O281" s="111" t="s">
        <v>308</v>
      </c>
      <c r="P281" s="109" t="s">
        <v>309</v>
      </c>
      <c r="Q281" s="109" t="s">
        <v>309</v>
      </c>
      <c r="R281" s="108">
        <v>2</v>
      </c>
      <c r="S281" s="111" t="s">
        <v>103</v>
      </c>
      <c r="T281" s="108">
        <v>1040203</v>
      </c>
      <c r="U281" s="108">
        <v>1570</v>
      </c>
      <c r="V281" s="108">
        <v>4</v>
      </c>
      <c r="W281" s="108">
        <v>3</v>
      </c>
      <c r="X281" s="113">
        <v>2019</v>
      </c>
      <c r="Y281" s="113">
        <v>59</v>
      </c>
      <c r="Z281" s="113">
        <v>0</v>
      </c>
      <c r="AA281" s="114" t="s">
        <v>630</v>
      </c>
      <c r="AB281" s="108">
        <v>408</v>
      </c>
      <c r="AC281" s="109" t="s">
        <v>630</v>
      </c>
      <c r="AD281" s="196" t="s">
        <v>388</v>
      </c>
      <c r="AE281" s="196" t="s">
        <v>630</v>
      </c>
      <c r="AF281" s="197">
        <f>AE281-AD281</f>
        <v>-1</v>
      </c>
      <c r="AG281" s="198">
        <f>IF(AI281="SI",0,J281)</f>
        <v>6.9799999999999995</v>
      </c>
      <c r="AH281" s="199">
        <f>AG281*AF281</f>
        <v>-6.9799999999999995</v>
      </c>
      <c r="AI281" s="200"/>
    </row>
    <row r="282" spans="1:35" ht="15">
      <c r="A282" s="108">
        <v>2019</v>
      </c>
      <c r="B282" s="108">
        <v>134</v>
      </c>
      <c r="C282" s="109" t="s">
        <v>575</v>
      </c>
      <c r="D282" s="194" t="s">
        <v>668</v>
      </c>
      <c r="E282" s="109" t="s">
        <v>146</v>
      </c>
      <c r="F282" s="111" t="s">
        <v>669</v>
      </c>
      <c r="G282" s="112">
        <v>229.12</v>
      </c>
      <c r="H282" s="112">
        <v>41.32</v>
      </c>
      <c r="I282" s="143" t="s">
        <v>79</v>
      </c>
      <c r="J282" s="112">
        <f>IF(I282="SI",G282-H282,G282)</f>
        <v>187.8</v>
      </c>
      <c r="K282" s="195" t="s">
        <v>670</v>
      </c>
      <c r="L282" s="108">
        <v>2019</v>
      </c>
      <c r="M282" s="108">
        <v>1586</v>
      </c>
      <c r="N282" s="109" t="s">
        <v>575</v>
      </c>
      <c r="O282" s="111" t="s">
        <v>288</v>
      </c>
      <c r="P282" s="109" t="s">
        <v>289</v>
      </c>
      <c r="Q282" s="109" t="s">
        <v>289</v>
      </c>
      <c r="R282" s="108">
        <v>1</v>
      </c>
      <c r="S282" s="111" t="s">
        <v>85</v>
      </c>
      <c r="T282" s="108">
        <v>1010203</v>
      </c>
      <c r="U282" s="108">
        <v>140</v>
      </c>
      <c r="V282" s="108">
        <v>6</v>
      </c>
      <c r="W282" s="108">
        <v>1</v>
      </c>
      <c r="X282" s="113">
        <v>2019</v>
      </c>
      <c r="Y282" s="113">
        <v>19</v>
      </c>
      <c r="Z282" s="113">
        <v>0</v>
      </c>
      <c r="AA282" s="114" t="s">
        <v>515</v>
      </c>
      <c r="AB282" s="108">
        <v>445</v>
      </c>
      <c r="AC282" s="109" t="s">
        <v>515</v>
      </c>
      <c r="AD282" s="196" t="s">
        <v>671</v>
      </c>
      <c r="AE282" s="196" t="s">
        <v>515</v>
      </c>
      <c r="AF282" s="197">
        <f>AE282-AD282</f>
        <v>-27</v>
      </c>
      <c r="AG282" s="198">
        <f>IF(AI282="SI",0,J282)</f>
        <v>187.8</v>
      </c>
      <c r="AH282" s="199">
        <f>AG282*AF282</f>
        <v>-5070.6</v>
      </c>
      <c r="AI282" s="200"/>
    </row>
    <row r="283" spans="1:35" ht="15">
      <c r="A283" s="108">
        <v>2019</v>
      </c>
      <c r="B283" s="108">
        <v>135</v>
      </c>
      <c r="C283" s="109" t="s">
        <v>575</v>
      </c>
      <c r="D283" s="194" t="s">
        <v>672</v>
      </c>
      <c r="E283" s="109" t="s">
        <v>305</v>
      </c>
      <c r="F283" s="111" t="s">
        <v>673</v>
      </c>
      <c r="G283" s="112">
        <v>373.32</v>
      </c>
      <c r="H283" s="112">
        <v>67.32</v>
      </c>
      <c r="I283" s="143" t="s">
        <v>79</v>
      </c>
      <c r="J283" s="112">
        <f>IF(I283="SI",G283-H283,G283)</f>
        <v>306</v>
      </c>
      <c r="K283" s="195" t="s">
        <v>473</v>
      </c>
      <c r="L283" s="108">
        <v>2019</v>
      </c>
      <c r="M283" s="108">
        <v>1538</v>
      </c>
      <c r="N283" s="109" t="s">
        <v>674</v>
      </c>
      <c r="O283" s="111" t="s">
        <v>294</v>
      </c>
      <c r="P283" s="109" t="s">
        <v>295</v>
      </c>
      <c r="Q283" s="109" t="s">
        <v>84</v>
      </c>
      <c r="R283" s="108">
        <v>1</v>
      </c>
      <c r="S283" s="111" t="s">
        <v>85</v>
      </c>
      <c r="T283" s="108">
        <v>1010503</v>
      </c>
      <c r="U283" s="108">
        <v>470</v>
      </c>
      <c r="V283" s="108">
        <v>4</v>
      </c>
      <c r="W283" s="108">
        <v>1</v>
      </c>
      <c r="X283" s="113">
        <v>2019</v>
      </c>
      <c r="Y283" s="113">
        <v>17</v>
      </c>
      <c r="Z283" s="113">
        <v>0</v>
      </c>
      <c r="AA283" s="114" t="s">
        <v>515</v>
      </c>
      <c r="AB283" s="108">
        <v>441</v>
      </c>
      <c r="AC283" s="109" t="s">
        <v>515</v>
      </c>
      <c r="AD283" s="196" t="s">
        <v>388</v>
      </c>
      <c r="AE283" s="196" t="s">
        <v>515</v>
      </c>
      <c r="AF283" s="197">
        <f>AE283-AD283</f>
        <v>20</v>
      </c>
      <c r="AG283" s="198">
        <f>IF(AI283="SI",0,J283)</f>
        <v>306</v>
      </c>
      <c r="AH283" s="199">
        <f>AG283*AF283</f>
        <v>6120</v>
      </c>
      <c r="AI283" s="200"/>
    </row>
    <row r="284" spans="1:35" ht="15">
      <c r="A284" s="108">
        <v>2019</v>
      </c>
      <c r="B284" s="108">
        <v>136</v>
      </c>
      <c r="C284" s="109" t="s">
        <v>519</v>
      </c>
      <c r="D284" s="194" t="s">
        <v>675</v>
      </c>
      <c r="E284" s="109" t="s">
        <v>674</v>
      </c>
      <c r="F284" s="111" t="s">
        <v>676</v>
      </c>
      <c r="G284" s="112">
        <v>1252.2</v>
      </c>
      <c r="H284" s="112">
        <v>113.84</v>
      </c>
      <c r="I284" s="143" t="s">
        <v>79</v>
      </c>
      <c r="J284" s="112">
        <f>IF(I284="SI",G284-H284,G284)</f>
        <v>1138.3600000000001</v>
      </c>
      <c r="K284" s="195" t="s">
        <v>84</v>
      </c>
      <c r="L284" s="108">
        <v>2019</v>
      </c>
      <c r="M284" s="108">
        <v>1607</v>
      </c>
      <c r="N284" s="109" t="s">
        <v>519</v>
      </c>
      <c r="O284" s="111" t="s">
        <v>92</v>
      </c>
      <c r="P284" s="109" t="s">
        <v>93</v>
      </c>
      <c r="Q284" s="109" t="s">
        <v>93</v>
      </c>
      <c r="R284" s="108">
        <v>1</v>
      </c>
      <c r="S284" s="111" t="s">
        <v>85</v>
      </c>
      <c r="T284" s="108">
        <v>1090503</v>
      </c>
      <c r="U284" s="108">
        <v>3550</v>
      </c>
      <c r="V284" s="108">
        <v>2</v>
      </c>
      <c r="W284" s="108">
        <v>1</v>
      </c>
      <c r="X284" s="113">
        <v>2019</v>
      </c>
      <c r="Y284" s="113">
        <v>3</v>
      </c>
      <c r="Z284" s="113">
        <v>0</v>
      </c>
      <c r="AA284" s="114" t="s">
        <v>485</v>
      </c>
      <c r="AB284" s="108">
        <v>579</v>
      </c>
      <c r="AC284" s="109" t="s">
        <v>485</v>
      </c>
      <c r="AD284" s="196" t="s">
        <v>464</v>
      </c>
      <c r="AE284" s="196" t="s">
        <v>485</v>
      </c>
      <c r="AF284" s="197">
        <f>AE284-AD284</f>
        <v>28</v>
      </c>
      <c r="AG284" s="198">
        <f>IF(AI284="SI",0,J284)</f>
        <v>1138.3600000000001</v>
      </c>
      <c r="AH284" s="199">
        <f>AG284*AF284</f>
        <v>31874.08</v>
      </c>
      <c r="AI284" s="200"/>
    </row>
    <row r="285" spans="1:35" ht="15">
      <c r="A285" s="108">
        <v>2019</v>
      </c>
      <c r="B285" s="108">
        <v>137</v>
      </c>
      <c r="C285" s="109" t="s">
        <v>635</v>
      </c>
      <c r="D285" s="194" t="s">
        <v>677</v>
      </c>
      <c r="E285" s="109" t="s">
        <v>146</v>
      </c>
      <c r="F285" s="111" t="s">
        <v>678</v>
      </c>
      <c r="G285" s="112">
        <v>45.52</v>
      </c>
      <c r="H285" s="112">
        <v>0</v>
      </c>
      <c r="I285" s="143" t="s">
        <v>79</v>
      </c>
      <c r="J285" s="112">
        <f>IF(I285="SI",G285-H285,G285)</f>
        <v>45.52</v>
      </c>
      <c r="K285" s="195" t="s">
        <v>196</v>
      </c>
      <c r="L285" s="108">
        <v>2019</v>
      </c>
      <c r="M285" s="108">
        <v>1636</v>
      </c>
      <c r="N285" s="109" t="s">
        <v>636</v>
      </c>
      <c r="O285" s="111" t="s">
        <v>198</v>
      </c>
      <c r="P285" s="109" t="s">
        <v>199</v>
      </c>
      <c r="Q285" s="109" t="s">
        <v>84</v>
      </c>
      <c r="R285" s="108">
        <v>2</v>
      </c>
      <c r="S285" s="111" t="s">
        <v>103</v>
      </c>
      <c r="T285" s="108">
        <v>1040502</v>
      </c>
      <c r="U285" s="108">
        <v>1890</v>
      </c>
      <c r="V285" s="108">
        <v>2</v>
      </c>
      <c r="W285" s="108">
        <v>1</v>
      </c>
      <c r="X285" s="113">
        <v>2019</v>
      </c>
      <c r="Y285" s="113">
        <v>306</v>
      </c>
      <c r="Z285" s="113">
        <v>0</v>
      </c>
      <c r="AA285" s="114" t="s">
        <v>515</v>
      </c>
      <c r="AB285" s="108">
        <v>450</v>
      </c>
      <c r="AC285" s="109" t="s">
        <v>515</v>
      </c>
      <c r="AD285" s="196" t="s">
        <v>679</v>
      </c>
      <c r="AE285" s="196" t="s">
        <v>515</v>
      </c>
      <c r="AF285" s="197">
        <f>AE285-AD285</f>
        <v>-3</v>
      </c>
      <c r="AG285" s="198">
        <f>IF(AI285="SI",0,J285)</f>
        <v>45.52</v>
      </c>
      <c r="AH285" s="199">
        <f>AG285*AF285</f>
        <v>-136.56</v>
      </c>
      <c r="AI285" s="200"/>
    </row>
    <row r="286" spans="1:35" ht="15">
      <c r="A286" s="108">
        <v>2019</v>
      </c>
      <c r="B286" s="108">
        <v>137</v>
      </c>
      <c r="C286" s="109" t="s">
        <v>635</v>
      </c>
      <c r="D286" s="194" t="s">
        <v>677</v>
      </c>
      <c r="E286" s="109" t="s">
        <v>146</v>
      </c>
      <c r="F286" s="111" t="s">
        <v>680</v>
      </c>
      <c r="G286" s="112">
        <v>10.01</v>
      </c>
      <c r="H286" s="112">
        <v>10.01</v>
      </c>
      <c r="I286" s="143" t="s">
        <v>79</v>
      </c>
      <c r="J286" s="112">
        <f>IF(I286="SI",G286-H286,G286)</f>
        <v>0</v>
      </c>
      <c r="K286" s="195" t="s">
        <v>196</v>
      </c>
      <c r="L286" s="108">
        <v>2019</v>
      </c>
      <c r="M286" s="108">
        <v>1636</v>
      </c>
      <c r="N286" s="109" t="s">
        <v>636</v>
      </c>
      <c r="O286" s="111" t="s">
        <v>198</v>
      </c>
      <c r="P286" s="109" t="s">
        <v>199</v>
      </c>
      <c r="Q286" s="109" t="s">
        <v>84</v>
      </c>
      <c r="R286" s="108">
        <v>2</v>
      </c>
      <c r="S286" s="111" t="s">
        <v>103</v>
      </c>
      <c r="T286" s="108">
        <v>1040502</v>
      </c>
      <c r="U286" s="108">
        <v>1890</v>
      </c>
      <c r="V286" s="108">
        <v>2</v>
      </c>
      <c r="W286" s="108">
        <v>1</v>
      </c>
      <c r="X286" s="113">
        <v>2019</v>
      </c>
      <c r="Y286" s="113">
        <v>306</v>
      </c>
      <c r="Z286" s="113">
        <v>0</v>
      </c>
      <c r="AA286" s="114" t="s">
        <v>515</v>
      </c>
      <c r="AB286" s="108">
        <v>452</v>
      </c>
      <c r="AC286" s="109" t="s">
        <v>515</v>
      </c>
      <c r="AD286" s="196" t="s">
        <v>679</v>
      </c>
      <c r="AE286" s="196" t="s">
        <v>515</v>
      </c>
      <c r="AF286" s="197">
        <f>AE286-AD286</f>
        <v>-3</v>
      </c>
      <c r="AG286" s="198">
        <f>IF(AI286="SI",0,J286)</f>
        <v>0</v>
      </c>
      <c r="AH286" s="199">
        <f>AG286*AF286</f>
        <v>0</v>
      </c>
      <c r="AI286" s="200"/>
    </row>
    <row r="287" spans="1:35" ht="15">
      <c r="A287" s="108">
        <v>2019</v>
      </c>
      <c r="B287" s="108">
        <v>137</v>
      </c>
      <c r="C287" s="109" t="s">
        <v>635</v>
      </c>
      <c r="D287" s="194" t="s">
        <v>677</v>
      </c>
      <c r="E287" s="109" t="s">
        <v>146</v>
      </c>
      <c r="F287" s="111" t="s">
        <v>678</v>
      </c>
      <c r="G287" s="112">
        <v>63.93</v>
      </c>
      <c r="H287" s="112">
        <v>0</v>
      </c>
      <c r="I287" s="143" t="s">
        <v>79</v>
      </c>
      <c r="J287" s="112">
        <f>IF(I287="SI",G287-H287,G287)</f>
        <v>63.93</v>
      </c>
      <c r="K287" s="195" t="s">
        <v>196</v>
      </c>
      <c r="L287" s="108">
        <v>2019</v>
      </c>
      <c r="M287" s="108">
        <v>1636</v>
      </c>
      <c r="N287" s="109" t="s">
        <v>636</v>
      </c>
      <c r="O287" s="111" t="s">
        <v>198</v>
      </c>
      <c r="P287" s="109" t="s">
        <v>199</v>
      </c>
      <c r="Q287" s="109" t="s">
        <v>84</v>
      </c>
      <c r="R287" s="108">
        <v>3</v>
      </c>
      <c r="S287" s="111" t="s">
        <v>162</v>
      </c>
      <c r="T287" s="108">
        <v>1080102</v>
      </c>
      <c r="U287" s="108">
        <v>2770</v>
      </c>
      <c r="V287" s="108">
        <v>4</v>
      </c>
      <c r="W287" s="108">
        <v>1</v>
      </c>
      <c r="X287" s="113">
        <v>2019</v>
      </c>
      <c r="Y287" s="113">
        <v>307</v>
      </c>
      <c r="Z287" s="113">
        <v>0</v>
      </c>
      <c r="AA287" s="114" t="s">
        <v>515</v>
      </c>
      <c r="AB287" s="108">
        <v>451</v>
      </c>
      <c r="AC287" s="109" t="s">
        <v>515</v>
      </c>
      <c r="AD287" s="196" t="s">
        <v>679</v>
      </c>
      <c r="AE287" s="196" t="s">
        <v>515</v>
      </c>
      <c r="AF287" s="197">
        <f>AE287-AD287</f>
        <v>-3</v>
      </c>
      <c r="AG287" s="198">
        <f>IF(AI287="SI",0,J287)</f>
        <v>63.93</v>
      </c>
      <c r="AH287" s="199">
        <f>AG287*AF287</f>
        <v>-191.79</v>
      </c>
      <c r="AI287" s="200"/>
    </row>
    <row r="288" spans="1:35" ht="15">
      <c r="A288" s="108">
        <v>2019</v>
      </c>
      <c r="B288" s="108">
        <v>137</v>
      </c>
      <c r="C288" s="109" t="s">
        <v>635</v>
      </c>
      <c r="D288" s="194" t="s">
        <v>677</v>
      </c>
      <c r="E288" s="109" t="s">
        <v>146</v>
      </c>
      <c r="F288" s="111" t="s">
        <v>681</v>
      </c>
      <c r="G288" s="112">
        <v>14.07</v>
      </c>
      <c r="H288" s="112">
        <v>14.07</v>
      </c>
      <c r="I288" s="143" t="s">
        <v>79</v>
      </c>
      <c r="J288" s="112">
        <f>IF(I288="SI",G288-H288,G288)</f>
        <v>0</v>
      </c>
      <c r="K288" s="195" t="s">
        <v>196</v>
      </c>
      <c r="L288" s="108">
        <v>2019</v>
      </c>
      <c r="M288" s="108">
        <v>1636</v>
      </c>
      <c r="N288" s="109" t="s">
        <v>636</v>
      </c>
      <c r="O288" s="111" t="s">
        <v>198</v>
      </c>
      <c r="P288" s="109" t="s">
        <v>199</v>
      </c>
      <c r="Q288" s="109" t="s">
        <v>84</v>
      </c>
      <c r="R288" s="108">
        <v>3</v>
      </c>
      <c r="S288" s="111" t="s">
        <v>162</v>
      </c>
      <c r="T288" s="108">
        <v>1080102</v>
      </c>
      <c r="U288" s="108">
        <v>2770</v>
      </c>
      <c r="V288" s="108">
        <v>4</v>
      </c>
      <c r="W288" s="108">
        <v>1</v>
      </c>
      <c r="X288" s="113">
        <v>2019</v>
      </c>
      <c r="Y288" s="113">
        <v>307</v>
      </c>
      <c r="Z288" s="113">
        <v>0</v>
      </c>
      <c r="AA288" s="114" t="s">
        <v>515</v>
      </c>
      <c r="AB288" s="108">
        <v>453</v>
      </c>
      <c r="AC288" s="109" t="s">
        <v>515</v>
      </c>
      <c r="AD288" s="196" t="s">
        <v>679</v>
      </c>
      <c r="AE288" s="196" t="s">
        <v>515</v>
      </c>
      <c r="AF288" s="197">
        <f>AE288-AD288</f>
        <v>-3</v>
      </c>
      <c r="AG288" s="198">
        <f>IF(AI288="SI",0,J288)</f>
        <v>0</v>
      </c>
      <c r="AH288" s="199">
        <f>AG288*AF288</f>
        <v>0</v>
      </c>
      <c r="AI288" s="200"/>
    </row>
    <row r="289" spans="1:35" ht="15">
      <c r="A289" s="108">
        <v>2019</v>
      </c>
      <c r="B289" s="108">
        <v>138</v>
      </c>
      <c r="C289" s="109" t="s">
        <v>630</v>
      </c>
      <c r="D289" s="194" t="s">
        <v>682</v>
      </c>
      <c r="E289" s="109" t="s">
        <v>635</v>
      </c>
      <c r="F289" s="111" t="s">
        <v>683</v>
      </c>
      <c r="G289" s="112">
        <v>55.9</v>
      </c>
      <c r="H289" s="112">
        <v>0</v>
      </c>
      <c r="I289" s="143" t="s">
        <v>157</v>
      </c>
      <c r="J289" s="112">
        <f>IF(I289="SI",G289-H289,G289)</f>
        <v>55.9</v>
      </c>
      <c r="K289" s="195" t="s">
        <v>84</v>
      </c>
      <c r="L289" s="108">
        <v>2019</v>
      </c>
      <c r="M289" s="108">
        <v>1668</v>
      </c>
      <c r="N289" s="109" t="s">
        <v>609</v>
      </c>
      <c r="O289" s="111" t="s">
        <v>220</v>
      </c>
      <c r="P289" s="109" t="s">
        <v>221</v>
      </c>
      <c r="Q289" s="109" t="s">
        <v>222</v>
      </c>
      <c r="R289" s="108">
        <v>1</v>
      </c>
      <c r="S289" s="111" t="s">
        <v>85</v>
      </c>
      <c r="T289" s="108">
        <v>1010303</v>
      </c>
      <c r="U289" s="108">
        <v>250</v>
      </c>
      <c r="V289" s="108">
        <v>2</v>
      </c>
      <c r="W289" s="108">
        <v>2</v>
      </c>
      <c r="X289" s="113">
        <v>2019</v>
      </c>
      <c r="Y289" s="113">
        <v>87</v>
      </c>
      <c r="Z289" s="113">
        <v>0</v>
      </c>
      <c r="AA289" s="114" t="s">
        <v>630</v>
      </c>
      <c r="AB289" s="108">
        <v>405</v>
      </c>
      <c r="AC289" s="109" t="s">
        <v>630</v>
      </c>
      <c r="AD289" s="196" t="s">
        <v>684</v>
      </c>
      <c r="AE289" s="196" t="s">
        <v>630</v>
      </c>
      <c r="AF289" s="197">
        <f>AE289-AD289</f>
        <v>-31</v>
      </c>
      <c r="AG289" s="198">
        <f>IF(AI289="SI",0,J289)</f>
        <v>55.9</v>
      </c>
      <c r="AH289" s="199">
        <f>AG289*AF289</f>
        <v>-1732.8999999999999</v>
      </c>
      <c r="AI289" s="200"/>
    </row>
    <row r="290" spans="1:35" ht="15">
      <c r="A290" s="108">
        <v>2019</v>
      </c>
      <c r="B290" s="108">
        <v>139</v>
      </c>
      <c r="C290" s="109" t="s">
        <v>630</v>
      </c>
      <c r="D290" s="194" t="s">
        <v>685</v>
      </c>
      <c r="E290" s="109" t="s">
        <v>635</v>
      </c>
      <c r="F290" s="111" t="s">
        <v>686</v>
      </c>
      <c r="G290" s="112">
        <v>5618.16</v>
      </c>
      <c r="H290" s="112">
        <v>510.74</v>
      </c>
      <c r="I290" s="143" t="s">
        <v>79</v>
      </c>
      <c r="J290" s="112">
        <f>IF(I290="SI",G290-H290,G290)</f>
        <v>5107.42</v>
      </c>
      <c r="K290" s="195" t="s">
        <v>84</v>
      </c>
      <c r="L290" s="108">
        <v>2019</v>
      </c>
      <c r="M290" s="108">
        <v>1670</v>
      </c>
      <c r="N290" s="109" t="s">
        <v>609</v>
      </c>
      <c r="O290" s="111" t="s">
        <v>92</v>
      </c>
      <c r="P290" s="109" t="s">
        <v>93</v>
      </c>
      <c r="Q290" s="109" t="s">
        <v>93</v>
      </c>
      <c r="R290" s="108">
        <v>1</v>
      </c>
      <c r="S290" s="111" t="s">
        <v>85</v>
      </c>
      <c r="T290" s="108">
        <v>1090503</v>
      </c>
      <c r="U290" s="108">
        <v>3550</v>
      </c>
      <c r="V290" s="108">
        <v>2</v>
      </c>
      <c r="W290" s="108">
        <v>1</v>
      </c>
      <c r="X290" s="113">
        <v>2019</v>
      </c>
      <c r="Y290" s="113">
        <v>3</v>
      </c>
      <c r="Z290" s="113">
        <v>0</v>
      </c>
      <c r="AA290" s="114" t="s">
        <v>687</v>
      </c>
      <c r="AB290" s="108">
        <v>690</v>
      </c>
      <c r="AC290" s="109" t="s">
        <v>688</v>
      </c>
      <c r="AD290" s="196" t="s">
        <v>464</v>
      </c>
      <c r="AE290" s="196" t="s">
        <v>688</v>
      </c>
      <c r="AF290" s="197">
        <f>AE290-AD290</f>
        <v>56</v>
      </c>
      <c r="AG290" s="198">
        <f>IF(AI290="SI",0,J290)</f>
        <v>5107.42</v>
      </c>
      <c r="AH290" s="199">
        <f>AG290*AF290</f>
        <v>286015.52</v>
      </c>
      <c r="AI290" s="200"/>
    </row>
    <row r="291" spans="1:35" ht="15">
      <c r="A291" s="108">
        <v>2019</v>
      </c>
      <c r="B291" s="108">
        <v>140</v>
      </c>
      <c r="C291" s="109" t="s">
        <v>630</v>
      </c>
      <c r="D291" s="194" t="s">
        <v>689</v>
      </c>
      <c r="E291" s="109" t="s">
        <v>635</v>
      </c>
      <c r="F291" s="111" t="s">
        <v>690</v>
      </c>
      <c r="G291" s="112">
        <v>951.6</v>
      </c>
      <c r="H291" s="112">
        <v>171.6</v>
      </c>
      <c r="I291" s="143" t="s">
        <v>79</v>
      </c>
      <c r="J291" s="112">
        <f>IF(I291="SI",G291-H291,G291)</f>
        <v>780</v>
      </c>
      <c r="K291" s="195" t="s">
        <v>691</v>
      </c>
      <c r="L291" s="108">
        <v>2019</v>
      </c>
      <c r="M291" s="108">
        <v>1667</v>
      </c>
      <c r="N291" s="109" t="s">
        <v>609</v>
      </c>
      <c r="O291" s="111" t="s">
        <v>692</v>
      </c>
      <c r="P291" s="109" t="s">
        <v>693</v>
      </c>
      <c r="Q291" s="109" t="s">
        <v>84</v>
      </c>
      <c r="R291" s="108">
        <v>1</v>
      </c>
      <c r="S291" s="111" t="s">
        <v>85</v>
      </c>
      <c r="T291" s="108">
        <v>1010303</v>
      </c>
      <c r="U291" s="108">
        <v>250</v>
      </c>
      <c r="V291" s="108">
        <v>8</v>
      </c>
      <c r="W291" s="108">
        <v>1</v>
      </c>
      <c r="X291" s="113">
        <v>2018</v>
      </c>
      <c r="Y291" s="113">
        <v>190</v>
      </c>
      <c r="Z291" s="113">
        <v>0</v>
      </c>
      <c r="AA291" s="114" t="s">
        <v>515</v>
      </c>
      <c r="AB291" s="108">
        <v>440</v>
      </c>
      <c r="AC291" s="109" t="s">
        <v>515</v>
      </c>
      <c r="AD291" s="196" t="s">
        <v>774</v>
      </c>
      <c r="AE291" s="196" t="s">
        <v>515</v>
      </c>
      <c r="AF291" s="197">
        <f>AE291-AD291</f>
        <v>-4</v>
      </c>
      <c r="AG291" s="198">
        <f>IF(AI291="SI",0,J291)</f>
        <v>780</v>
      </c>
      <c r="AH291" s="199">
        <f>AG291*AF291</f>
        <v>-3120</v>
      </c>
      <c r="AI291" s="200"/>
    </row>
    <row r="292" spans="1:35" ht="15">
      <c r="A292" s="108">
        <v>2019</v>
      </c>
      <c r="B292" s="108">
        <v>141</v>
      </c>
      <c r="C292" s="109" t="s">
        <v>631</v>
      </c>
      <c r="D292" s="194" t="s">
        <v>694</v>
      </c>
      <c r="E292" s="109" t="s">
        <v>388</v>
      </c>
      <c r="F292" s="111" t="s">
        <v>695</v>
      </c>
      <c r="G292" s="112">
        <v>436.03</v>
      </c>
      <c r="H292" s="112">
        <v>78.63</v>
      </c>
      <c r="I292" s="143" t="s">
        <v>79</v>
      </c>
      <c r="J292" s="112">
        <f>IF(I292="SI",G292-H292,G292)</f>
        <v>357.4</v>
      </c>
      <c r="K292" s="195" t="s">
        <v>84</v>
      </c>
      <c r="L292" s="108">
        <v>2019</v>
      </c>
      <c r="M292" s="108">
        <v>1748</v>
      </c>
      <c r="N292" s="109" t="s">
        <v>631</v>
      </c>
      <c r="O292" s="111" t="s">
        <v>151</v>
      </c>
      <c r="P292" s="109" t="s">
        <v>152</v>
      </c>
      <c r="Q292" s="109" t="s">
        <v>153</v>
      </c>
      <c r="R292" s="108">
        <v>1</v>
      </c>
      <c r="S292" s="111" t="s">
        <v>85</v>
      </c>
      <c r="T292" s="108">
        <v>1080203</v>
      </c>
      <c r="U292" s="108">
        <v>2890</v>
      </c>
      <c r="V292" s="108">
        <v>2</v>
      </c>
      <c r="W292" s="108">
        <v>1</v>
      </c>
      <c r="X292" s="113">
        <v>2019</v>
      </c>
      <c r="Y292" s="113">
        <v>60</v>
      </c>
      <c r="Z292" s="113">
        <v>0</v>
      </c>
      <c r="AA292" s="114" t="s">
        <v>386</v>
      </c>
      <c r="AB292" s="108">
        <v>525</v>
      </c>
      <c r="AC292" s="109" t="s">
        <v>463</v>
      </c>
      <c r="AD292" s="196" t="s">
        <v>696</v>
      </c>
      <c r="AE292" s="196" t="s">
        <v>463</v>
      </c>
      <c r="AF292" s="197">
        <f>AE292-AD292</f>
        <v>-5</v>
      </c>
      <c r="AG292" s="198">
        <f>IF(AI292="SI",0,J292)</f>
        <v>357.4</v>
      </c>
      <c r="AH292" s="199">
        <f>AG292*AF292</f>
        <v>-1787</v>
      </c>
      <c r="AI292" s="200"/>
    </row>
    <row r="293" spans="1:35" ht="15">
      <c r="A293" s="108">
        <v>2019</v>
      </c>
      <c r="B293" s="108">
        <v>142</v>
      </c>
      <c r="C293" s="109" t="s">
        <v>631</v>
      </c>
      <c r="D293" s="194" t="s">
        <v>697</v>
      </c>
      <c r="E293" s="109" t="s">
        <v>388</v>
      </c>
      <c r="F293" s="111" t="s">
        <v>698</v>
      </c>
      <c r="G293" s="112">
        <v>217.4</v>
      </c>
      <c r="H293" s="112">
        <v>39.2</v>
      </c>
      <c r="I293" s="143" t="s">
        <v>79</v>
      </c>
      <c r="J293" s="112">
        <f>IF(I293="SI",G293-H293,G293)</f>
        <v>178.2</v>
      </c>
      <c r="K293" s="195" t="s">
        <v>312</v>
      </c>
      <c r="L293" s="108">
        <v>2019</v>
      </c>
      <c r="M293" s="108">
        <v>1738</v>
      </c>
      <c r="N293" s="109" t="s">
        <v>699</v>
      </c>
      <c r="O293" s="111" t="s">
        <v>313</v>
      </c>
      <c r="P293" s="109" t="s">
        <v>314</v>
      </c>
      <c r="Q293" s="109" t="s">
        <v>84</v>
      </c>
      <c r="R293" s="108">
        <v>1</v>
      </c>
      <c r="S293" s="111" t="s">
        <v>85</v>
      </c>
      <c r="T293" s="108">
        <v>1100503</v>
      </c>
      <c r="U293" s="108">
        <v>4210</v>
      </c>
      <c r="V293" s="108">
        <v>2</v>
      </c>
      <c r="W293" s="108">
        <v>2</v>
      </c>
      <c r="X293" s="113">
        <v>2019</v>
      </c>
      <c r="Y293" s="113">
        <v>90</v>
      </c>
      <c r="Z293" s="113">
        <v>0</v>
      </c>
      <c r="AA293" s="114" t="s">
        <v>515</v>
      </c>
      <c r="AB293" s="108">
        <v>443</v>
      </c>
      <c r="AC293" s="109" t="s">
        <v>515</v>
      </c>
      <c r="AD293" s="196" t="s">
        <v>684</v>
      </c>
      <c r="AE293" s="196" t="s">
        <v>515</v>
      </c>
      <c r="AF293" s="197">
        <f>AE293-AD293</f>
        <v>-10</v>
      </c>
      <c r="AG293" s="198">
        <f>IF(AI293="SI",0,J293)</f>
        <v>178.2</v>
      </c>
      <c r="AH293" s="199">
        <f>AG293*AF293</f>
        <v>-1782</v>
      </c>
      <c r="AI293" s="200"/>
    </row>
    <row r="294" spans="1:35" ht="15">
      <c r="A294" s="108">
        <v>2019</v>
      </c>
      <c r="B294" s="108">
        <v>143</v>
      </c>
      <c r="C294" s="109" t="s">
        <v>631</v>
      </c>
      <c r="D294" s="194" t="s">
        <v>700</v>
      </c>
      <c r="E294" s="109" t="s">
        <v>635</v>
      </c>
      <c r="F294" s="111" t="s">
        <v>701</v>
      </c>
      <c r="G294" s="112">
        <v>1040.88</v>
      </c>
      <c r="H294" s="112">
        <v>0</v>
      </c>
      <c r="I294" s="143" t="s">
        <v>79</v>
      </c>
      <c r="J294" s="112">
        <f>IF(I294="SI",G294-H294,G294)</f>
        <v>1040.88</v>
      </c>
      <c r="K294" s="195" t="s">
        <v>534</v>
      </c>
      <c r="L294" s="108">
        <v>0</v>
      </c>
      <c r="M294" s="108">
        <v>1699</v>
      </c>
      <c r="N294" s="109"/>
      <c r="O294" s="111" t="s">
        <v>260</v>
      </c>
      <c r="P294" s="109" t="s">
        <v>261</v>
      </c>
      <c r="Q294" s="109" t="s">
        <v>261</v>
      </c>
      <c r="R294" s="108">
        <v>2</v>
      </c>
      <c r="S294" s="111" t="s">
        <v>103</v>
      </c>
      <c r="T294" s="108">
        <v>1040203</v>
      </c>
      <c r="U294" s="108">
        <v>1570</v>
      </c>
      <c r="V294" s="108">
        <v>4</v>
      </c>
      <c r="W294" s="108">
        <v>4</v>
      </c>
      <c r="X294" s="113">
        <v>2019</v>
      </c>
      <c r="Y294" s="113">
        <v>95</v>
      </c>
      <c r="Z294" s="113">
        <v>0</v>
      </c>
      <c r="AA294" s="114" t="s">
        <v>515</v>
      </c>
      <c r="AB294" s="108">
        <v>454</v>
      </c>
      <c r="AC294" s="109" t="s">
        <v>515</v>
      </c>
      <c r="AD294" s="196" t="s">
        <v>702</v>
      </c>
      <c r="AE294" s="196" t="s">
        <v>702</v>
      </c>
      <c r="AF294" s="197">
        <f>AE294-AD294</f>
        <v>0</v>
      </c>
      <c r="AG294" s="198">
        <f>IF(AI294="SI",0,J294)</f>
        <v>1040.88</v>
      </c>
      <c r="AH294" s="199">
        <f>AG294*AF294</f>
        <v>0</v>
      </c>
      <c r="AI294" s="200"/>
    </row>
    <row r="295" spans="1:35" ht="15">
      <c r="A295" s="108">
        <v>2019</v>
      </c>
      <c r="B295" s="108">
        <v>143</v>
      </c>
      <c r="C295" s="109" t="s">
        <v>631</v>
      </c>
      <c r="D295" s="194" t="s">
        <v>700</v>
      </c>
      <c r="E295" s="109" t="s">
        <v>635</v>
      </c>
      <c r="F295" s="111" t="s">
        <v>701</v>
      </c>
      <c r="G295" s="112">
        <v>228.99</v>
      </c>
      <c r="H295" s="112">
        <v>228.99</v>
      </c>
      <c r="I295" s="143" t="s">
        <v>79</v>
      </c>
      <c r="J295" s="112">
        <f>IF(I295="SI",G295-H295,G295)</f>
        <v>0</v>
      </c>
      <c r="K295" s="195" t="s">
        <v>534</v>
      </c>
      <c r="L295" s="108">
        <v>0</v>
      </c>
      <c r="M295" s="108">
        <v>1699</v>
      </c>
      <c r="N295" s="109"/>
      <c r="O295" s="111" t="s">
        <v>260</v>
      </c>
      <c r="P295" s="109" t="s">
        <v>261</v>
      </c>
      <c r="Q295" s="109" t="s">
        <v>261</v>
      </c>
      <c r="R295" s="108">
        <v>2</v>
      </c>
      <c r="S295" s="111" t="s">
        <v>103</v>
      </c>
      <c r="T295" s="108">
        <v>1040203</v>
      </c>
      <c r="U295" s="108">
        <v>1570</v>
      </c>
      <c r="V295" s="108">
        <v>4</v>
      </c>
      <c r="W295" s="108">
        <v>4</v>
      </c>
      <c r="X295" s="113">
        <v>2019</v>
      </c>
      <c r="Y295" s="113">
        <v>95</v>
      </c>
      <c r="Z295" s="113">
        <v>0</v>
      </c>
      <c r="AA295" s="114" t="s">
        <v>515</v>
      </c>
      <c r="AB295" s="108">
        <v>455</v>
      </c>
      <c r="AC295" s="109" t="s">
        <v>515</v>
      </c>
      <c r="AD295" s="196" t="s">
        <v>702</v>
      </c>
      <c r="AE295" s="196" t="s">
        <v>702</v>
      </c>
      <c r="AF295" s="197">
        <f>AE295-AD295</f>
        <v>0</v>
      </c>
      <c r="AG295" s="198">
        <f>IF(AI295="SI",0,J295)</f>
        <v>0</v>
      </c>
      <c r="AH295" s="199">
        <f>AG295*AF295</f>
        <v>0</v>
      </c>
      <c r="AI295" s="200"/>
    </row>
    <row r="296" spans="1:35" ht="15">
      <c r="A296" s="108">
        <v>2019</v>
      </c>
      <c r="B296" s="108">
        <v>144</v>
      </c>
      <c r="C296" s="109" t="s">
        <v>631</v>
      </c>
      <c r="D296" s="194" t="s">
        <v>703</v>
      </c>
      <c r="E296" s="109" t="s">
        <v>635</v>
      </c>
      <c r="F296" s="111" t="s">
        <v>701</v>
      </c>
      <c r="G296" s="112">
        <v>762.98</v>
      </c>
      <c r="H296" s="112">
        <v>0</v>
      </c>
      <c r="I296" s="143" t="s">
        <v>79</v>
      </c>
      <c r="J296" s="112">
        <f>IF(I296="SI",G296-H296,G296)</f>
        <v>762.98</v>
      </c>
      <c r="K296" s="195" t="s">
        <v>534</v>
      </c>
      <c r="L296" s="108">
        <v>0</v>
      </c>
      <c r="M296" s="108">
        <v>1699</v>
      </c>
      <c r="N296" s="109"/>
      <c r="O296" s="111" t="s">
        <v>260</v>
      </c>
      <c r="P296" s="109" t="s">
        <v>261</v>
      </c>
      <c r="Q296" s="109" t="s">
        <v>261</v>
      </c>
      <c r="R296" s="108">
        <v>2</v>
      </c>
      <c r="S296" s="111" t="s">
        <v>103</v>
      </c>
      <c r="T296" s="108">
        <v>1040103</v>
      </c>
      <c r="U296" s="108">
        <v>1460</v>
      </c>
      <c r="V296" s="108">
        <v>4</v>
      </c>
      <c r="W296" s="108">
        <v>4</v>
      </c>
      <c r="X296" s="113">
        <v>2019</v>
      </c>
      <c r="Y296" s="113">
        <v>94</v>
      </c>
      <c r="Z296" s="113">
        <v>0</v>
      </c>
      <c r="AA296" s="114" t="s">
        <v>515</v>
      </c>
      <c r="AB296" s="108">
        <v>456</v>
      </c>
      <c r="AC296" s="109" t="s">
        <v>515</v>
      </c>
      <c r="AD296" s="196" t="s">
        <v>702</v>
      </c>
      <c r="AE296" s="196" t="s">
        <v>702</v>
      </c>
      <c r="AF296" s="197">
        <f>AE296-AD296</f>
        <v>0</v>
      </c>
      <c r="AG296" s="198">
        <f>IF(AI296="SI",0,J296)</f>
        <v>762.98</v>
      </c>
      <c r="AH296" s="199">
        <f>AG296*AF296</f>
        <v>0</v>
      </c>
      <c r="AI296" s="200"/>
    </row>
    <row r="297" spans="1:35" ht="15">
      <c r="A297" s="108">
        <v>2019</v>
      </c>
      <c r="B297" s="108">
        <v>144</v>
      </c>
      <c r="C297" s="109" t="s">
        <v>631</v>
      </c>
      <c r="D297" s="194" t="s">
        <v>703</v>
      </c>
      <c r="E297" s="109" t="s">
        <v>635</v>
      </c>
      <c r="F297" s="111" t="s">
        <v>701</v>
      </c>
      <c r="G297" s="112">
        <v>167.86</v>
      </c>
      <c r="H297" s="112">
        <v>167.86</v>
      </c>
      <c r="I297" s="143" t="s">
        <v>79</v>
      </c>
      <c r="J297" s="112">
        <f>IF(I297="SI",G297-H297,G297)</f>
        <v>0</v>
      </c>
      <c r="K297" s="195" t="s">
        <v>534</v>
      </c>
      <c r="L297" s="108">
        <v>0</v>
      </c>
      <c r="M297" s="108">
        <v>1699</v>
      </c>
      <c r="N297" s="109"/>
      <c r="O297" s="111" t="s">
        <v>260</v>
      </c>
      <c r="P297" s="109" t="s">
        <v>261</v>
      </c>
      <c r="Q297" s="109" t="s">
        <v>261</v>
      </c>
      <c r="R297" s="108">
        <v>2</v>
      </c>
      <c r="S297" s="111" t="s">
        <v>103</v>
      </c>
      <c r="T297" s="108">
        <v>1040103</v>
      </c>
      <c r="U297" s="108">
        <v>1460</v>
      </c>
      <c r="V297" s="108">
        <v>4</v>
      </c>
      <c r="W297" s="108">
        <v>4</v>
      </c>
      <c r="X297" s="113">
        <v>2019</v>
      </c>
      <c r="Y297" s="113">
        <v>94</v>
      </c>
      <c r="Z297" s="113">
        <v>0</v>
      </c>
      <c r="AA297" s="114" t="s">
        <v>515</v>
      </c>
      <c r="AB297" s="108">
        <v>457</v>
      </c>
      <c r="AC297" s="109" t="s">
        <v>515</v>
      </c>
      <c r="AD297" s="196" t="s">
        <v>702</v>
      </c>
      <c r="AE297" s="196" t="s">
        <v>702</v>
      </c>
      <c r="AF297" s="197">
        <f>AE297-AD297</f>
        <v>0</v>
      </c>
      <c r="AG297" s="198">
        <f>IF(AI297="SI",0,J297)</f>
        <v>0</v>
      </c>
      <c r="AH297" s="199">
        <f>AG297*AF297</f>
        <v>0</v>
      </c>
      <c r="AI297" s="200"/>
    </row>
    <row r="298" spans="1:35" ht="15">
      <c r="A298" s="108">
        <v>2019</v>
      </c>
      <c r="B298" s="108">
        <v>145</v>
      </c>
      <c r="C298" s="109" t="s">
        <v>631</v>
      </c>
      <c r="D298" s="194" t="s">
        <v>704</v>
      </c>
      <c r="E298" s="109" t="s">
        <v>635</v>
      </c>
      <c r="F298" s="111" t="s">
        <v>701</v>
      </c>
      <c r="G298" s="112">
        <v>524.81</v>
      </c>
      <c r="H298" s="112">
        <v>0</v>
      </c>
      <c r="I298" s="143" t="s">
        <v>79</v>
      </c>
      <c r="J298" s="112">
        <f>IF(I298="SI",G298-H298,G298)</f>
        <v>524.81</v>
      </c>
      <c r="K298" s="195" t="s">
        <v>534</v>
      </c>
      <c r="L298" s="108">
        <v>0</v>
      </c>
      <c r="M298" s="108">
        <v>1699</v>
      </c>
      <c r="N298" s="109"/>
      <c r="O298" s="111" t="s">
        <v>260</v>
      </c>
      <c r="P298" s="109" t="s">
        <v>261</v>
      </c>
      <c r="Q298" s="109" t="s">
        <v>261</v>
      </c>
      <c r="R298" s="108">
        <v>3</v>
      </c>
      <c r="S298" s="111" t="s">
        <v>162</v>
      </c>
      <c r="T298" s="108">
        <v>1010503</v>
      </c>
      <c r="U298" s="108">
        <v>470</v>
      </c>
      <c r="V298" s="108">
        <v>2</v>
      </c>
      <c r="W298" s="108">
        <v>2</v>
      </c>
      <c r="X298" s="113">
        <v>2019</v>
      </c>
      <c r="Y298" s="113">
        <v>93</v>
      </c>
      <c r="Z298" s="113">
        <v>0</v>
      </c>
      <c r="AA298" s="114" t="s">
        <v>515</v>
      </c>
      <c r="AB298" s="108">
        <v>458</v>
      </c>
      <c r="AC298" s="109" t="s">
        <v>515</v>
      </c>
      <c r="AD298" s="196" t="s">
        <v>702</v>
      </c>
      <c r="AE298" s="196" t="s">
        <v>702</v>
      </c>
      <c r="AF298" s="197">
        <f>AE298-AD298</f>
        <v>0</v>
      </c>
      <c r="AG298" s="198">
        <f>IF(AI298="SI",0,J298)</f>
        <v>524.81</v>
      </c>
      <c r="AH298" s="199">
        <f>AG298*AF298</f>
        <v>0</v>
      </c>
      <c r="AI298" s="200"/>
    </row>
    <row r="299" spans="1:35" ht="15">
      <c r="A299" s="108">
        <v>2019</v>
      </c>
      <c r="B299" s="108">
        <v>145</v>
      </c>
      <c r="C299" s="109" t="s">
        <v>631</v>
      </c>
      <c r="D299" s="194" t="s">
        <v>704</v>
      </c>
      <c r="E299" s="109" t="s">
        <v>635</v>
      </c>
      <c r="F299" s="111" t="s">
        <v>701</v>
      </c>
      <c r="G299" s="112">
        <v>115.46</v>
      </c>
      <c r="H299" s="112">
        <v>115.46</v>
      </c>
      <c r="I299" s="143" t="s">
        <v>79</v>
      </c>
      <c r="J299" s="112">
        <f>IF(I299="SI",G299-H299,G299)</f>
        <v>0</v>
      </c>
      <c r="K299" s="195" t="s">
        <v>534</v>
      </c>
      <c r="L299" s="108">
        <v>0</v>
      </c>
      <c r="M299" s="108">
        <v>1699</v>
      </c>
      <c r="N299" s="109"/>
      <c r="O299" s="111" t="s">
        <v>260</v>
      </c>
      <c r="P299" s="109" t="s">
        <v>261</v>
      </c>
      <c r="Q299" s="109" t="s">
        <v>261</v>
      </c>
      <c r="R299" s="108">
        <v>3</v>
      </c>
      <c r="S299" s="111" t="s">
        <v>162</v>
      </c>
      <c r="T299" s="108">
        <v>1010503</v>
      </c>
      <c r="U299" s="108">
        <v>470</v>
      </c>
      <c r="V299" s="108">
        <v>2</v>
      </c>
      <c r="W299" s="108">
        <v>2</v>
      </c>
      <c r="X299" s="113">
        <v>2019</v>
      </c>
      <c r="Y299" s="113">
        <v>93</v>
      </c>
      <c r="Z299" s="113">
        <v>0</v>
      </c>
      <c r="AA299" s="114" t="s">
        <v>515</v>
      </c>
      <c r="AB299" s="108">
        <v>459</v>
      </c>
      <c r="AC299" s="109" t="s">
        <v>515</v>
      </c>
      <c r="AD299" s="196" t="s">
        <v>702</v>
      </c>
      <c r="AE299" s="196" t="s">
        <v>702</v>
      </c>
      <c r="AF299" s="197">
        <f>AE299-AD299</f>
        <v>0</v>
      </c>
      <c r="AG299" s="198">
        <f>IF(AI299="SI",0,J299)</f>
        <v>0</v>
      </c>
      <c r="AH299" s="199">
        <f>AG299*AF299</f>
        <v>0</v>
      </c>
      <c r="AI299" s="200"/>
    </row>
    <row r="300" spans="1:35" ht="15">
      <c r="A300" s="108">
        <v>2019</v>
      </c>
      <c r="B300" s="108">
        <v>146</v>
      </c>
      <c r="C300" s="109" t="s">
        <v>631</v>
      </c>
      <c r="D300" s="194" t="s">
        <v>705</v>
      </c>
      <c r="E300" s="109" t="s">
        <v>635</v>
      </c>
      <c r="F300" s="111" t="s">
        <v>701</v>
      </c>
      <c r="G300" s="112">
        <v>156.5</v>
      </c>
      <c r="H300" s="112">
        <v>0</v>
      </c>
      <c r="I300" s="143" t="s">
        <v>79</v>
      </c>
      <c r="J300" s="112">
        <f>IF(I300="SI",G300-H300,G300)</f>
        <v>156.5</v>
      </c>
      <c r="K300" s="195" t="s">
        <v>534</v>
      </c>
      <c r="L300" s="108">
        <v>0</v>
      </c>
      <c r="M300" s="108">
        <v>1699</v>
      </c>
      <c r="N300" s="109"/>
      <c r="O300" s="111" t="s">
        <v>260</v>
      </c>
      <c r="P300" s="109" t="s">
        <v>261</v>
      </c>
      <c r="Q300" s="109" t="s">
        <v>261</v>
      </c>
      <c r="R300" s="108">
        <v>3</v>
      </c>
      <c r="S300" s="111" t="s">
        <v>162</v>
      </c>
      <c r="T300" s="108">
        <v>1010503</v>
      </c>
      <c r="U300" s="108">
        <v>470</v>
      </c>
      <c r="V300" s="108">
        <v>2</v>
      </c>
      <c r="W300" s="108">
        <v>2</v>
      </c>
      <c r="X300" s="113">
        <v>2019</v>
      </c>
      <c r="Y300" s="113">
        <v>93</v>
      </c>
      <c r="Z300" s="113">
        <v>0</v>
      </c>
      <c r="AA300" s="114" t="s">
        <v>515</v>
      </c>
      <c r="AB300" s="108">
        <v>460</v>
      </c>
      <c r="AC300" s="109" t="s">
        <v>515</v>
      </c>
      <c r="AD300" s="196" t="s">
        <v>702</v>
      </c>
      <c r="AE300" s="196" t="s">
        <v>702</v>
      </c>
      <c r="AF300" s="197">
        <f>AE300-AD300</f>
        <v>0</v>
      </c>
      <c r="AG300" s="198">
        <f>IF(AI300="SI",0,J300)</f>
        <v>156.5</v>
      </c>
      <c r="AH300" s="199">
        <f>AG300*AF300</f>
        <v>0</v>
      </c>
      <c r="AI300" s="200"/>
    </row>
    <row r="301" spans="1:35" ht="15">
      <c r="A301" s="108">
        <v>2019</v>
      </c>
      <c r="B301" s="108">
        <v>146</v>
      </c>
      <c r="C301" s="109" t="s">
        <v>631</v>
      </c>
      <c r="D301" s="194" t="s">
        <v>705</v>
      </c>
      <c r="E301" s="109" t="s">
        <v>635</v>
      </c>
      <c r="F301" s="111" t="s">
        <v>701</v>
      </c>
      <c r="G301" s="112">
        <v>34.43</v>
      </c>
      <c r="H301" s="112">
        <v>34.43</v>
      </c>
      <c r="I301" s="143" t="s">
        <v>79</v>
      </c>
      <c r="J301" s="112">
        <f>IF(I301="SI",G301-H301,G301)</f>
        <v>0</v>
      </c>
      <c r="K301" s="195" t="s">
        <v>534</v>
      </c>
      <c r="L301" s="108">
        <v>0</v>
      </c>
      <c r="M301" s="108">
        <v>1699</v>
      </c>
      <c r="N301" s="109"/>
      <c r="O301" s="111" t="s">
        <v>260</v>
      </c>
      <c r="P301" s="109" t="s">
        <v>261</v>
      </c>
      <c r="Q301" s="109" t="s">
        <v>261</v>
      </c>
      <c r="R301" s="108">
        <v>3</v>
      </c>
      <c r="S301" s="111" t="s">
        <v>162</v>
      </c>
      <c r="T301" s="108">
        <v>1010503</v>
      </c>
      <c r="U301" s="108">
        <v>470</v>
      </c>
      <c r="V301" s="108">
        <v>2</v>
      </c>
      <c r="W301" s="108">
        <v>2</v>
      </c>
      <c r="X301" s="113">
        <v>2019</v>
      </c>
      <c r="Y301" s="113">
        <v>93</v>
      </c>
      <c r="Z301" s="113">
        <v>0</v>
      </c>
      <c r="AA301" s="114" t="s">
        <v>515</v>
      </c>
      <c r="AB301" s="108">
        <v>461</v>
      </c>
      <c r="AC301" s="109" t="s">
        <v>515</v>
      </c>
      <c r="AD301" s="196" t="s">
        <v>702</v>
      </c>
      <c r="AE301" s="196" t="s">
        <v>702</v>
      </c>
      <c r="AF301" s="197">
        <f>AE301-AD301</f>
        <v>0</v>
      </c>
      <c r="AG301" s="198">
        <f>IF(AI301="SI",0,J301)</f>
        <v>0</v>
      </c>
      <c r="AH301" s="199">
        <f>AG301*AF301</f>
        <v>0</v>
      </c>
      <c r="AI301" s="200"/>
    </row>
    <row r="302" spans="1:35" ht="15">
      <c r="A302" s="108">
        <v>2019</v>
      </c>
      <c r="B302" s="108">
        <v>147</v>
      </c>
      <c r="C302" s="109" t="s">
        <v>631</v>
      </c>
      <c r="D302" s="194" t="s">
        <v>706</v>
      </c>
      <c r="E302" s="109" t="s">
        <v>635</v>
      </c>
      <c r="F302" s="111" t="s">
        <v>701</v>
      </c>
      <c r="G302" s="112">
        <v>304.45</v>
      </c>
      <c r="H302" s="112">
        <v>0</v>
      </c>
      <c r="I302" s="143" t="s">
        <v>79</v>
      </c>
      <c r="J302" s="112">
        <f>IF(I302="SI",G302-H302,G302)</f>
        <v>304.45</v>
      </c>
      <c r="K302" s="195" t="s">
        <v>534</v>
      </c>
      <c r="L302" s="108">
        <v>0</v>
      </c>
      <c r="M302" s="108">
        <v>1699</v>
      </c>
      <c r="N302" s="109"/>
      <c r="O302" s="111" t="s">
        <v>260</v>
      </c>
      <c r="P302" s="109" t="s">
        <v>261</v>
      </c>
      <c r="Q302" s="109" t="s">
        <v>261</v>
      </c>
      <c r="R302" s="108">
        <v>3</v>
      </c>
      <c r="S302" s="111" t="s">
        <v>162</v>
      </c>
      <c r="T302" s="108">
        <v>1010503</v>
      </c>
      <c r="U302" s="108">
        <v>470</v>
      </c>
      <c r="V302" s="108">
        <v>2</v>
      </c>
      <c r="W302" s="108">
        <v>2</v>
      </c>
      <c r="X302" s="113">
        <v>2019</v>
      </c>
      <c r="Y302" s="113">
        <v>93</v>
      </c>
      <c r="Z302" s="113">
        <v>0</v>
      </c>
      <c r="AA302" s="114" t="s">
        <v>515</v>
      </c>
      <c r="AB302" s="108">
        <v>462</v>
      </c>
      <c r="AC302" s="109" t="s">
        <v>515</v>
      </c>
      <c r="AD302" s="196" t="s">
        <v>702</v>
      </c>
      <c r="AE302" s="196" t="s">
        <v>702</v>
      </c>
      <c r="AF302" s="197">
        <f>AE302-AD302</f>
        <v>0</v>
      </c>
      <c r="AG302" s="198">
        <f>IF(AI302="SI",0,J302)</f>
        <v>304.45</v>
      </c>
      <c r="AH302" s="199">
        <f>AG302*AF302</f>
        <v>0</v>
      </c>
      <c r="AI302" s="200"/>
    </row>
    <row r="303" spans="1:35" ht="15">
      <c r="A303" s="108">
        <v>2019</v>
      </c>
      <c r="B303" s="108">
        <v>147</v>
      </c>
      <c r="C303" s="109" t="s">
        <v>631</v>
      </c>
      <c r="D303" s="194" t="s">
        <v>706</v>
      </c>
      <c r="E303" s="109" t="s">
        <v>635</v>
      </c>
      <c r="F303" s="111" t="s">
        <v>701</v>
      </c>
      <c r="G303" s="112">
        <v>66.98</v>
      </c>
      <c r="H303" s="112">
        <v>66.98</v>
      </c>
      <c r="I303" s="143" t="s">
        <v>79</v>
      </c>
      <c r="J303" s="112">
        <f>IF(I303="SI",G303-H303,G303)</f>
        <v>0</v>
      </c>
      <c r="K303" s="195" t="s">
        <v>534</v>
      </c>
      <c r="L303" s="108">
        <v>0</v>
      </c>
      <c r="M303" s="108">
        <v>1699</v>
      </c>
      <c r="N303" s="109"/>
      <c r="O303" s="111" t="s">
        <v>260</v>
      </c>
      <c r="P303" s="109" t="s">
        <v>261</v>
      </c>
      <c r="Q303" s="109" t="s">
        <v>261</v>
      </c>
      <c r="R303" s="108">
        <v>3</v>
      </c>
      <c r="S303" s="111" t="s">
        <v>162</v>
      </c>
      <c r="T303" s="108">
        <v>1010503</v>
      </c>
      <c r="U303" s="108">
        <v>470</v>
      </c>
      <c r="V303" s="108">
        <v>2</v>
      </c>
      <c r="W303" s="108">
        <v>2</v>
      </c>
      <c r="X303" s="113">
        <v>2019</v>
      </c>
      <c r="Y303" s="113">
        <v>93</v>
      </c>
      <c r="Z303" s="113">
        <v>0</v>
      </c>
      <c r="AA303" s="114" t="s">
        <v>515</v>
      </c>
      <c r="AB303" s="108">
        <v>463</v>
      </c>
      <c r="AC303" s="109" t="s">
        <v>515</v>
      </c>
      <c r="AD303" s="196" t="s">
        <v>702</v>
      </c>
      <c r="AE303" s="196" t="s">
        <v>702</v>
      </c>
      <c r="AF303" s="197">
        <f>AE303-AD303</f>
        <v>0</v>
      </c>
      <c r="AG303" s="198">
        <f>IF(AI303="SI",0,J303)</f>
        <v>0</v>
      </c>
      <c r="AH303" s="199">
        <f>AG303*AF303</f>
        <v>0</v>
      </c>
      <c r="AI303" s="200"/>
    </row>
    <row r="304" spans="1:35" ht="96">
      <c r="A304" s="108">
        <v>2019</v>
      </c>
      <c r="B304" s="108">
        <v>148</v>
      </c>
      <c r="C304" s="109" t="s">
        <v>707</v>
      </c>
      <c r="D304" s="194" t="s">
        <v>708</v>
      </c>
      <c r="E304" s="109" t="s">
        <v>388</v>
      </c>
      <c r="F304" s="201" t="s">
        <v>709</v>
      </c>
      <c r="G304" s="112">
        <v>3.13</v>
      </c>
      <c r="H304" s="112">
        <v>0.56</v>
      </c>
      <c r="I304" s="143" t="s">
        <v>79</v>
      </c>
      <c r="J304" s="112">
        <f>IF(I304="SI",G304-H304,G304)</f>
        <v>2.57</v>
      </c>
      <c r="K304" s="195" t="s">
        <v>710</v>
      </c>
      <c r="L304" s="108">
        <v>2019</v>
      </c>
      <c r="M304" s="108">
        <v>1815</v>
      </c>
      <c r="N304" s="109" t="s">
        <v>707</v>
      </c>
      <c r="O304" s="111" t="s">
        <v>403</v>
      </c>
      <c r="P304" s="109" t="s">
        <v>404</v>
      </c>
      <c r="Q304" s="109" t="s">
        <v>405</v>
      </c>
      <c r="R304" s="108">
        <v>1</v>
      </c>
      <c r="S304" s="111" t="s">
        <v>85</v>
      </c>
      <c r="T304" s="108">
        <v>1010103</v>
      </c>
      <c r="U304" s="108">
        <v>30</v>
      </c>
      <c r="V304" s="108">
        <v>8</v>
      </c>
      <c r="W304" s="108">
        <v>1</v>
      </c>
      <c r="X304" s="113">
        <v>2019</v>
      </c>
      <c r="Y304" s="113">
        <v>111</v>
      </c>
      <c r="Z304" s="113">
        <v>0</v>
      </c>
      <c r="AA304" s="114" t="s">
        <v>84</v>
      </c>
      <c r="AB304" s="108">
        <v>568</v>
      </c>
      <c r="AC304" s="109" t="s">
        <v>711</v>
      </c>
      <c r="AD304" s="196" t="s">
        <v>559</v>
      </c>
      <c r="AE304" s="196" t="s">
        <v>711</v>
      </c>
      <c r="AF304" s="197">
        <f>AE304-AD304</f>
        <v>-4</v>
      </c>
      <c r="AG304" s="198">
        <f>IF(AI304="SI",0,J304)</f>
        <v>2.57</v>
      </c>
      <c r="AH304" s="199">
        <f>AG304*AF304</f>
        <v>-10.28</v>
      </c>
      <c r="AI304" s="200"/>
    </row>
    <row r="305" spans="1:35" ht="96">
      <c r="A305" s="108">
        <v>2019</v>
      </c>
      <c r="B305" s="108">
        <v>148</v>
      </c>
      <c r="C305" s="109" t="s">
        <v>707</v>
      </c>
      <c r="D305" s="194" t="s">
        <v>708</v>
      </c>
      <c r="E305" s="109" t="s">
        <v>388</v>
      </c>
      <c r="F305" s="201" t="s">
        <v>709</v>
      </c>
      <c r="G305" s="112">
        <v>6.26</v>
      </c>
      <c r="H305" s="112">
        <v>1.13</v>
      </c>
      <c r="I305" s="143" t="s">
        <v>79</v>
      </c>
      <c r="J305" s="112">
        <f>IF(I305="SI",G305-H305,G305)</f>
        <v>5.13</v>
      </c>
      <c r="K305" s="195" t="s">
        <v>710</v>
      </c>
      <c r="L305" s="108">
        <v>2019</v>
      </c>
      <c r="M305" s="108">
        <v>1815</v>
      </c>
      <c r="N305" s="109" t="s">
        <v>707</v>
      </c>
      <c r="O305" s="111" t="s">
        <v>403</v>
      </c>
      <c r="P305" s="109" t="s">
        <v>404</v>
      </c>
      <c r="Q305" s="109" t="s">
        <v>405</v>
      </c>
      <c r="R305" s="108">
        <v>1</v>
      </c>
      <c r="S305" s="111" t="s">
        <v>85</v>
      </c>
      <c r="T305" s="108">
        <v>4000005</v>
      </c>
      <c r="U305" s="108">
        <v>13570</v>
      </c>
      <c r="V305" s="108">
        <v>1</v>
      </c>
      <c r="W305" s="108">
        <v>1</v>
      </c>
      <c r="X305" s="113">
        <v>2019</v>
      </c>
      <c r="Y305" s="113">
        <v>112</v>
      </c>
      <c r="Z305" s="113">
        <v>0</v>
      </c>
      <c r="AA305" s="114" t="s">
        <v>84</v>
      </c>
      <c r="AB305" s="108">
        <v>569</v>
      </c>
      <c r="AC305" s="109" t="s">
        <v>711</v>
      </c>
      <c r="AD305" s="196" t="s">
        <v>559</v>
      </c>
      <c r="AE305" s="196" t="s">
        <v>711</v>
      </c>
      <c r="AF305" s="197">
        <f>AE305-AD305</f>
        <v>-4</v>
      </c>
      <c r="AG305" s="198">
        <f>IF(AI305="SI",0,J305)</f>
        <v>5.13</v>
      </c>
      <c r="AH305" s="199">
        <f>AG305*AF305</f>
        <v>-20.52</v>
      </c>
      <c r="AI305" s="200"/>
    </row>
    <row r="306" spans="1:35" ht="96">
      <c r="A306" s="108">
        <v>2019</v>
      </c>
      <c r="B306" s="108">
        <v>149</v>
      </c>
      <c r="C306" s="109" t="s">
        <v>707</v>
      </c>
      <c r="D306" s="194" t="s">
        <v>712</v>
      </c>
      <c r="E306" s="109" t="s">
        <v>388</v>
      </c>
      <c r="F306" s="201" t="s">
        <v>709</v>
      </c>
      <c r="G306" s="112">
        <v>24.44</v>
      </c>
      <c r="H306" s="112">
        <v>4.41</v>
      </c>
      <c r="I306" s="143" t="s">
        <v>79</v>
      </c>
      <c r="J306" s="112">
        <f>IF(I306="SI",G306-H306,G306)</f>
        <v>20.03</v>
      </c>
      <c r="K306" s="195" t="s">
        <v>710</v>
      </c>
      <c r="L306" s="108">
        <v>2019</v>
      </c>
      <c r="M306" s="108">
        <v>1819</v>
      </c>
      <c r="N306" s="109" t="s">
        <v>707</v>
      </c>
      <c r="O306" s="111" t="s">
        <v>403</v>
      </c>
      <c r="P306" s="109" t="s">
        <v>404</v>
      </c>
      <c r="Q306" s="109" t="s">
        <v>405</v>
      </c>
      <c r="R306" s="108">
        <v>1</v>
      </c>
      <c r="S306" s="111" t="s">
        <v>85</v>
      </c>
      <c r="T306" s="108">
        <v>1010103</v>
      </c>
      <c r="U306" s="108">
        <v>30</v>
      </c>
      <c r="V306" s="108">
        <v>8</v>
      </c>
      <c r="W306" s="108">
        <v>1</v>
      </c>
      <c r="X306" s="113">
        <v>2019</v>
      </c>
      <c r="Y306" s="113">
        <v>111</v>
      </c>
      <c r="Z306" s="113">
        <v>0</v>
      </c>
      <c r="AA306" s="114" t="s">
        <v>84</v>
      </c>
      <c r="AB306" s="108">
        <v>566</v>
      </c>
      <c r="AC306" s="109" t="s">
        <v>711</v>
      </c>
      <c r="AD306" s="196" t="s">
        <v>559</v>
      </c>
      <c r="AE306" s="196" t="s">
        <v>711</v>
      </c>
      <c r="AF306" s="197">
        <f>AE306-AD306</f>
        <v>-4</v>
      </c>
      <c r="AG306" s="198">
        <f>IF(AI306="SI",0,J306)</f>
        <v>20.03</v>
      </c>
      <c r="AH306" s="199">
        <f>AG306*AF306</f>
        <v>-80.12</v>
      </c>
      <c r="AI306" s="200"/>
    </row>
    <row r="307" spans="1:35" ht="96">
      <c r="A307" s="108">
        <v>2019</v>
      </c>
      <c r="B307" s="108">
        <v>149</v>
      </c>
      <c r="C307" s="109" t="s">
        <v>707</v>
      </c>
      <c r="D307" s="194" t="s">
        <v>712</v>
      </c>
      <c r="E307" s="109" t="s">
        <v>388</v>
      </c>
      <c r="F307" s="201" t="s">
        <v>709</v>
      </c>
      <c r="G307" s="112">
        <v>48.86</v>
      </c>
      <c r="H307" s="112">
        <v>8.81</v>
      </c>
      <c r="I307" s="143" t="s">
        <v>79</v>
      </c>
      <c r="J307" s="112">
        <f>IF(I307="SI",G307-H307,G307)</f>
        <v>40.05</v>
      </c>
      <c r="K307" s="195" t="s">
        <v>710</v>
      </c>
      <c r="L307" s="108">
        <v>2019</v>
      </c>
      <c r="M307" s="108">
        <v>1819</v>
      </c>
      <c r="N307" s="109" t="s">
        <v>707</v>
      </c>
      <c r="O307" s="111" t="s">
        <v>403</v>
      </c>
      <c r="P307" s="109" t="s">
        <v>404</v>
      </c>
      <c r="Q307" s="109" t="s">
        <v>405</v>
      </c>
      <c r="R307" s="108">
        <v>1</v>
      </c>
      <c r="S307" s="111" t="s">
        <v>85</v>
      </c>
      <c r="T307" s="108">
        <v>4000005</v>
      </c>
      <c r="U307" s="108">
        <v>13570</v>
      </c>
      <c r="V307" s="108">
        <v>1</v>
      </c>
      <c r="W307" s="108">
        <v>1</v>
      </c>
      <c r="X307" s="113">
        <v>2019</v>
      </c>
      <c r="Y307" s="113">
        <v>112</v>
      </c>
      <c r="Z307" s="113">
        <v>0</v>
      </c>
      <c r="AA307" s="114" t="s">
        <v>84</v>
      </c>
      <c r="AB307" s="108">
        <v>567</v>
      </c>
      <c r="AC307" s="109" t="s">
        <v>711</v>
      </c>
      <c r="AD307" s="196" t="s">
        <v>559</v>
      </c>
      <c r="AE307" s="196" t="s">
        <v>711</v>
      </c>
      <c r="AF307" s="197">
        <f>AE307-AD307</f>
        <v>-4</v>
      </c>
      <c r="AG307" s="198">
        <f>IF(AI307="SI",0,J307)</f>
        <v>40.05</v>
      </c>
      <c r="AH307" s="199">
        <f>AG307*AF307</f>
        <v>-160.2</v>
      </c>
      <c r="AI307" s="200"/>
    </row>
    <row r="308" spans="1:35" ht="84">
      <c r="A308" s="108">
        <v>2019</v>
      </c>
      <c r="B308" s="108">
        <v>150</v>
      </c>
      <c r="C308" s="109" t="s">
        <v>707</v>
      </c>
      <c r="D308" s="194" t="s">
        <v>713</v>
      </c>
      <c r="E308" s="109" t="s">
        <v>388</v>
      </c>
      <c r="F308" s="201" t="s">
        <v>714</v>
      </c>
      <c r="G308" s="112">
        <v>59.7</v>
      </c>
      <c r="H308" s="112">
        <v>0</v>
      </c>
      <c r="I308" s="143" t="s">
        <v>79</v>
      </c>
      <c r="J308" s="112">
        <f>IF(I308="SI",G308-H308,G308)</f>
        <v>59.7</v>
      </c>
      <c r="K308" s="195" t="s">
        <v>196</v>
      </c>
      <c r="L308" s="108">
        <v>0</v>
      </c>
      <c r="M308" s="108">
        <v>1781</v>
      </c>
      <c r="N308" s="109"/>
      <c r="O308" s="111" t="s">
        <v>198</v>
      </c>
      <c r="P308" s="109" t="s">
        <v>199</v>
      </c>
      <c r="Q308" s="109" t="s">
        <v>84</v>
      </c>
      <c r="R308" s="108">
        <v>3</v>
      </c>
      <c r="S308" s="111" t="s">
        <v>162</v>
      </c>
      <c r="T308" s="108">
        <v>1080102</v>
      </c>
      <c r="U308" s="108">
        <v>2770</v>
      </c>
      <c r="V308" s="108">
        <v>4</v>
      </c>
      <c r="W308" s="108">
        <v>1</v>
      </c>
      <c r="X308" s="113">
        <v>2019</v>
      </c>
      <c r="Y308" s="113">
        <v>307</v>
      </c>
      <c r="Z308" s="113">
        <v>0</v>
      </c>
      <c r="AA308" s="114" t="s">
        <v>515</v>
      </c>
      <c r="AB308" s="108">
        <v>502</v>
      </c>
      <c r="AC308" s="109" t="s">
        <v>715</v>
      </c>
      <c r="AD308" s="196" t="s">
        <v>715</v>
      </c>
      <c r="AE308" s="196" t="s">
        <v>715</v>
      </c>
      <c r="AF308" s="197">
        <f>AE308-AD308</f>
        <v>0</v>
      </c>
      <c r="AG308" s="198">
        <f>IF(AI308="SI",0,J308)</f>
        <v>59.7</v>
      </c>
      <c r="AH308" s="199">
        <f>AG308*AF308</f>
        <v>0</v>
      </c>
      <c r="AI308" s="200"/>
    </row>
    <row r="309" spans="1:35" ht="84">
      <c r="A309" s="108">
        <v>2019</v>
      </c>
      <c r="B309" s="108">
        <v>150</v>
      </c>
      <c r="C309" s="109" t="s">
        <v>707</v>
      </c>
      <c r="D309" s="194" t="s">
        <v>713</v>
      </c>
      <c r="E309" s="109" t="s">
        <v>388</v>
      </c>
      <c r="F309" s="201" t="s">
        <v>714</v>
      </c>
      <c r="G309" s="112">
        <v>13.13</v>
      </c>
      <c r="H309" s="112">
        <v>13.13</v>
      </c>
      <c r="I309" s="143" t="s">
        <v>79</v>
      </c>
      <c r="J309" s="112">
        <f>IF(I309="SI",G309-H309,G309)</f>
        <v>0</v>
      </c>
      <c r="K309" s="195" t="s">
        <v>196</v>
      </c>
      <c r="L309" s="108">
        <v>0</v>
      </c>
      <c r="M309" s="108">
        <v>1781</v>
      </c>
      <c r="N309" s="109"/>
      <c r="O309" s="111" t="s">
        <v>198</v>
      </c>
      <c r="P309" s="109" t="s">
        <v>199</v>
      </c>
      <c r="Q309" s="109" t="s">
        <v>84</v>
      </c>
      <c r="R309" s="108">
        <v>3</v>
      </c>
      <c r="S309" s="111" t="s">
        <v>162</v>
      </c>
      <c r="T309" s="108">
        <v>1080102</v>
      </c>
      <c r="U309" s="108">
        <v>2770</v>
      </c>
      <c r="V309" s="108">
        <v>4</v>
      </c>
      <c r="W309" s="108">
        <v>1</v>
      </c>
      <c r="X309" s="113">
        <v>2019</v>
      </c>
      <c r="Y309" s="113">
        <v>307</v>
      </c>
      <c r="Z309" s="113">
        <v>0</v>
      </c>
      <c r="AA309" s="114" t="s">
        <v>515</v>
      </c>
      <c r="AB309" s="108">
        <v>503</v>
      </c>
      <c r="AC309" s="109" t="s">
        <v>715</v>
      </c>
      <c r="AD309" s="196" t="s">
        <v>715</v>
      </c>
      <c r="AE309" s="196" t="s">
        <v>715</v>
      </c>
      <c r="AF309" s="197">
        <f>AE309-AD309</f>
        <v>0</v>
      </c>
      <c r="AG309" s="198">
        <f>IF(AI309="SI",0,J309)</f>
        <v>0</v>
      </c>
      <c r="AH309" s="199">
        <f>AG309*AF309</f>
        <v>0</v>
      </c>
      <c r="AI309" s="200"/>
    </row>
    <row r="310" spans="1:35" ht="24">
      <c r="A310" s="108">
        <v>2019</v>
      </c>
      <c r="B310" s="108">
        <v>151</v>
      </c>
      <c r="C310" s="109" t="s">
        <v>707</v>
      </c>
      <c r="D310" s="194" t="s">
        <v>716</v>
      </c>
      <c r="E310" s="109" t="s">
        <v>699</v>
      </c>
      <c r="F310" s="201" t="s">
        <v>717</v>
      </c>
      <c r="G310" s="112">
        <v>1021.25</v>
      </c>
      <c r="H310" s="112">
        <v>0</v>
      </c>
      <c r="I310" s="143" t="s">
        <v>79</v>
      </c>
      <c r="J310" s="112">
        <f>IF(I310="SI",G310-H310,G310)</f>
        <v>1021.25</v>
      </c>
      <c r="K310" s="195" t="s">
        <v>259</v>
      </c>
      <c r="L310" s="108">
        <v>0</v>
      </c>
      <c r="M310" s="108">
        <v>1793</v>
      </c>
      <c r="N310" s="109"/>
      <c r="O310" s="111" t="s">
        <v>260</v>
      </c>
      <c r="P310" s="109" t="s">
        <v>261</v>
      </c>
      <c r="Q310" s="109" t="s">
        <v>261</v>
      </c>
      <c r="R310" s="108">
        <v>1</v>
      </c>
      <c r="S310" s="111" t="s">
        <v>85</v>
      </c>
      <c r="T310" s="108">
        <v>1080203</v>
      </c>
      <c r="U310" s="108">
        <v>2890</v>
      </c>
      <c r="V310" s="108">
        <v>4</v>
      </c>
      <c r="W310" s="108">
        <v>1</v>
      </c>
      <c r="X310" s="113">
        <v>2019</v>
      </c>
      <c r="Y310" s="113">
        <v>2</v>
      </c>
      <c r="Z310" s="113">
        <v>0</v>
      </c>
      <c r="AA310" s="114" t="s">
        <v>515</v>
      </c>
      <c r="AB310" s="108">
        <v>487</v>
      </c>
      <c r="AC310" s="109" t="s">
        <v>718</v>
      </c>
      <c r="AD310" s="196" t="s">
        <v>719</v>
      </c>
      <c r="AE310" s="196" t="s">
        <v>719</v>
      </c>
      <c r="AF310" s="197">
        <f>AE310-AD310</f>
        <v>0</v>
      </c>
      <c r="AG310" s="198">
        <f>IF(AI310="SI",0,J310)</f>
        <v>1021.25</v>
      </c>
      <c r="AH310" s="199">
        <f>AG310*AF310</f>
        <v>0</v>
      </c>
      <c r="AI310" s="200"/>
    </row>
    <row r="311" spans="1:35" ht="24">
      <c r="A311" s="108">
        <v>2019</v>
      </c>
      <c r="B311" s="108">
        <v>151</v>
      </c>
      <c r="C311" s="109" t="s">
        <v>707</v>
      </c>
      <c r="D311" s="194" t="s">
        <v>716</v>
      </c>
      <c r="E311" s="109" t="s">
        <v>699</v>
      </c>
      <c r="F311" s="201" t="s">
        <v>717</v>
      </c>
      <c r="G311" s="112">
        <v>224.68</v>
      </c>
      <c r="H311" s="112">
        <v>224.68</v>
      </c>
      <c r="I311" s="143" t="s">
        <v>79</v>
      </c>
      <c r="J311" s="112">
        <f>IF(I311="SI",G311-H311,G311)</f>
        <v>0</v>
      </c>
      <c r="K311" s="195" t="s">
        <v>259</v>
      </c>
      <c r="L311" s="108">
        <v>0</v>
      </c>
      <c r="M311" s="108">
        <v>1793</v>
      </c>
      <c r="N311" s="109"/>
      <c r="O311" s="111" t="s">
        <v>260</v>
      </c>
      <c r="P311" s="109" t="s">
        <v>261</v>
      </c>
      <c r="Q311" s="109" t="s">
        <v>261</v>
      </c>
      <c r="R311" s="108">
        <v>1</v>
      </c>
      <c r="S311" s="111" t="s">
        <v>85</v>
      </c>
      <c r="T311" s="108">
        <v>1080203</v>
      </c>
      <c r="U311" s="108">
        <v>2890</v>
      </c>
      <c r="V311" s="108">
        <v>4</v>
      </c>
      <c r="W311" s="108">
        <v>1</v>
      </c>
      <c r="X311" s="113">
        <v>2019</v>
      </c>
      <c r="Y311" s="113">
        <v>2</v>
      </c>
      <c r="Z311" s="113">
        <v>0</v>
      </c>
      <c r="AA311" s="114" t="s">
        <v>515</v>
      </c>
      <c r="AB311" s="108">
        <v>488</v>
      </c>
      <c r="AC311" s="109" t="s">
        <v>718</v>
      </c>
      <c r="AD311" s="196" t="s">
        <v>719</v>
      </c>
      <c r="AE311" s="196" t="s">
        <v>719</v>
      </c>
      <c r="AF311" s="197">
        <f>AE311-AD311</f>
        <v>0</v>
      </c>
      <c r="AG311" s="198">
        <f>IF(AI311="SI",0,J311)</f>
        <v>0</v>
      </c>
      <c r="AH311" s="199">
        <f>AG311*AF311</f>
        <v>0</v>
      </c>
      <c r="AI311" s="200"/>
    </row>
    <row r="312" spans="1:35" ht="24">
      <c r="A312" s="108">
        <v>2019</v>
      </c>
      <c r="B312" s="108">
        <v>152</v>
      </c>
      <c r="C312" s="109" t="s">
        <v>707</v>
      </c>
      <c r="D312" s="194" t="s">
        <v>720</v>
      </c>
      <c r="E312" s="109" t="s">
        <v>699</v>
      </c>
      <c r="F312" s="201" t="s">
        <v>717</v>
      </c>
      <c r="G312" s="112">
        <v>38.91</v>
      </c>
      <c r="H312" s="112">
        <v>0</v>
      </c>
      <c r="I312" s="143" t="s">
        <v>79</v>
      </c>
      <c r="J312" s="112">
        <f>IF(I312="SI",G312-H312,G312)</f>
        <v>38.91</v>
      </c>
      <c r="K312" s="195" t="s">
        <v>259</v>
      </c>
      <c r="L312" s="108">
        <v>2019</v>
      </c>
      <c r="M312" s="108">
        <v>1793</v>
      </c>
      <c r="N312" s="109" t="s">
        <v>721</v>
      </c>
      <c r="O312" s="111" t="s">
        <v>260</v>
      </c>
      <c r="P312" s="109" t="s">
        <v>261</v>
      </c>
      <c r="Q312" s="109" t="s">
        <v>261</v>
      </c>
      <c r="R312" s="108">
        <v>1</v>
      </c>
      <c r="S312" s="111" t="s">
        <v>85</v>
      </c>
      <c r="T312" s="108">
        <v>1100503</v>
      </c>
      <c r="U312" s="108">
        <v>4210</v>
      </c>
      <c r="V312" s="108">
        <v>2</v>
      </c>
      <c r="W312" s="108">
        <v>1</v>
      </c>
      <c r="X312" s="113">
        <v>2019</v>
      </c>
      <c r="Y312" s="113">
        <v>43</v>
      </c>
      <c r="Z312" s="113">
        <v>0</v>
      </c>
      <c r="AA312" s="114" t="s">
        <v>515</v>
      </c>
      <c r="AB312" s="108">
        <v>481</v>
      </c>
      <c r="AC312" s="109" t="s">
        <v>718</v>
      </c>
      <c r="AD312" s="196" t="s">
        <v>719</v>
      </c>
      <c r="AE312" s="196" t="s">
        <v>719</v>
      </c>
      <c r="AF312" s="197">
        <f>AE312-AD312</f>
        <v>0</v>
      </c>
      <c r="AG312" s="198">
        <f>IF(AI312="SI",0,J312)</f>
        <v>38.91</v>
      </c>
      <c r="AH312" s="199">
        <f>AG312*AF312</f>
        <v>0</v>
      </c>
      <c r="AI312" s="200"/>
    </row>
    <row r="313" spans="1:35" ht="24">
      <c r="A313" s="108">
        <v>2019</v>
      </c>
      <c r="B313" s="108">
        <v>152</v>
      </c>
      <c r="C313" s="109" t="s">
        <v>707</v>
      </c>
      <c r="D313" s="194" t="s">
        <v>720</v>
      </c>
      <c r="E313" s="109" t="s">
        <v>699</v>
      </c>
      <c r="F313" s="201" t="s">
        <v>722</v>
      </c>
      <c r="G313" s="112">
        <v>8.56</v>
      </c>
      <c r="H313" s="112">
        <v>8.56</v>
      </c>
      <c r="I313" s="143" t="s">
        <v>79</v>
      </c>
      <c r="J313" s="112">
        <f>IF(I313="SI",G313-H313,G313)</f>
        <v>0</v>
      </c>
      <c r="K313" s="195" t="s">
        <v>259</v>
      </c>
      <c r="L313" s="108">
        <v>2019</v>
      </c>
      <c r="M313" s="108">
        <v>1793</v>
      </c>
      <c r="N313" s="109" t="s">
        <v>721</v>
      </c>
      <c r="O313" s="111" t="s">
        <v>260</v>
      </c>
      <c r="P313" s="109" t="s">
        <v>261</v>
      </c>
      <c r="Q313" s="109" t="s">
        <v>261</v>
      </c>
      <c r="R313" s="108">
        <v>1</v>
      </c>
      <c r="S313" s="111" t="s">
        <v>85</v>
      </c>
      <c r="T313" s="108">
        <v>1100503</v>
      </c>
      <c r="U313" s="108">
        <v>4210</v>
      </c>
      <c r="V313" s="108">
        <v>2</v>
      </c>
      <c r="W313" s="108">
        <v>1</v>
      </c>
      <c r="X313" s="113">
        <v>2019</v>
      </c>
      <c r="Y313" s="113">
        <v>43</v>
      </c>
      <c r="Z313" s="113">
        <v>0</v>
      </c>
      <c r="AA313" s="114" t="s">
        <v>515</v>
      </c>
      <c r="AB313" s="108">
        <v>486</v>
      </c>
      <c r="AC313" s="109" t="s">
        <v>718</v>
      </c>
      <c r="AD313" s="196" t="s">
        <v>719</v>
      </c>
      <c r="AE313" s="196" t="s">
        <v>719</v>
      </c>
      <c r="AF313" s="197">
        <f>AE313-AD313</f>
        <v>0</v>
      </c>
      <c r="AG313" s="198">
        <f>IF(AI313="SI",0,J313)</f>
        <v>0</v>
      </c>
      <c r="AH313" s="199">
        <f>AG313*AF313</f>
        <v>0</v>
      </c>
      <c r="AI313" s="200"/>
    </row>
    <row r="314" spans="1:35" ht="24">
      <c r="A314" s="108">
        <v>2019</v>
      </c>
      <c r="B314" s="108">
        <v>152</v>
      </c>
      <c r="C314" s="109" t="s">
        <v>707</v>
      </c>
      <c r="D314" s="194" t="s">
        <v>720</v>
      </c>
      <c r="E314" s="109" t="s">
        <v>699</v>
      </c>
      <c r="F314" s="201" t="s">
        <v>717</v>
      </c>
      <c r="G314" s="112">
        <v>56.05</v>
      </c>
      <c r="H314" s="112">
        <v>0</v>
      </c>
      <c r="I314" s="143" t="s">
        <v>79</v>
      </c>
      <c r="J314" s="112">
        <f>IF(I314="SI",G314-H314,G314)</f>
        <v>56.05</v>
      </c>
      <c r="K314" s="195" t="s">
        <v>259</v>
      </c>
      <c r="L314" s="108">
        <v>2019</v>
      </c>
      <c r="M314" s="108">
        <v>1793</v>
      </c>
      <c r="N314" s="109" t="s">
        <v>721</v>
      </c>
      <c r="O314" s="111" t="s">
        <v>260</v>
      </c>
      <c r="P314" s="109" t="s">
        <v>261</v>
      </c>
      <c r="Q314" s="109" t="s">
        <v>261</v>
      </c>
      <c r="R314" s="108">
        <v>1</v>
      </c>
      <c r="S314" s="111" t="s">
        <v>85</v>
      </c>
      <c r="T314" s="108">
        <v>1010503</v>
      </c>
      <c r="U314" s="108">
        <v>470</v>
      </c>
      <c r="V314" s="108">
        <v>6</v>
      </c>
      <c r="W314" s="108">
        <v>1</v>
      </c>
      <c r="X314" s="113">
        <v>2019</v>
      </c>
      <c r="Y314" s="113">
        <v>52</v>
      </c>
      <c r="Z314" s="113">
        <v>0</v>
      </c>
      <c r="AA314" s="114" t="s">
        <v>515</v>
      </c>
      <c r="AB314" s="108">
        <v>478</v>
      </c>
      <c r="AC314" s="109" t="s">
        <v>718</v>
      </c>
      <c r="AD314" s="196" t="s">
        <v>719</v>
      </c>
      <c r="AE314" s="196" t="s">
        <v>719</v>
      </c>
      <c r="AF314" s="197">
        <f>AE314-AD314</f>
        <v>0</v>
      </c>
      <c r="AG314" s="198">
        <f>IF(AI314="SI",0,J314)</f>
        <v>56.05</v>
      </c>
      <c r="AH314" s="199">
        <f>AG314*AF314</f>
        <v>0</v>
      </c>
      <c r="AI314" s="200"/>
    </row>
    <row r="315" spans="1:35" ht="24">
      <c r="A315" s="108">
        <v>2019</v>
      </c>
      <c r="B315" s="108">
        <v>152</v>
      </c>
      <c r="C315" s="109" t="s">
        <v>707</v>
      </c>
      <c r="D315" s="194" t="s">
        <v>720</v>
      </c>
      <c r="E315" s="109" t="s">
        <v>699</v>
      </c>
      <c r="F315" s="201" t="s">
        <v>722</v>
      </c>
      <c r="G315" s="112">
        <v>12.33</v>
      </c>
      <c r="H315" s="112">
        <v>12.33</v>
      </c>
      <c r="I315" s="143" t="s">
        <v>79</v>
      </c>
      <c r="J315" s="112">
        <f>IF(I315="SI",G315-H315,G315)</f>
        <v>0</v>
      </c>
      <c r="K315" s="195" t="s">
        <v>259</v>
      </c>
      <c r="L315" s="108">
        <v>2019</v>
      </c>
      <c r="M315" s="108">
        <v>1793</v>
      </c>
      <c r="N315" s="109" t="s">
        <v>721</v>
      </c>
      <c r="O315" s="111" t="s">
        <v>260</v>
      </c>
      <c r="P315" s="109" t="s">
        <v>261</v>
      </c>
      <c r="Q315" s="109" t="s">
        <v>261</v>
      </c>
      <c r="R315" s="108">
        <v>1</v>
      </c>
      <c r="S315" s="111" t="s">
        <v>85</v>
      </c>
      <c r="T315" s="108">
        <v>1010503</v>
      </c>
      <c r="U315" s="108">
        <v>470</v>
      </c>
      <c r="V315" s="108">
        <v>6</v>
      </c>
      <c r="W315" s="108">
        <v>1</v>
      </c>
      <c r="X315" s="113">
        <v>2019</v>
      </c>
      <c r="Y315" s="113">
        <v>52</v>
      </c>
      <c r="Z315" s="113">
        <v>0</v>
      </c>
      <c r="AA315" s="114" t="s">
        <v>515</v>
      </c>
      <c r="AB315" s="108">
        <v>483</v>
      </c>
      <c r="AC315" s="109" t="s">
        <v>718</v>
      </c>
      <c r="AD315" s="196" t="s">
        <v>719</v>
      </c>
      <c r="AE315" s="196" t="s">
        <v>719</v>
      </c>
      <c r="AF315" s="197">
        <f>AE315-AD315</f>
        <v>0</v>
      </c>
      <c r="AG315" s="198">
        <f>IF(AI315="SI",0,J315)</f>
        <v>0</v>
      </c>
      <c r="AH315" s="199">
        <f>AG315*AF315</f>
        <v>0</v>
      </c>
      <c r="AI315" s="200"/>
    </row>
    <row r="316" spans="1:35" ht="24">
      <c r="A316" s="108">
        <v>2019</v>
      </c>
      <c r="B316" s="108">
        <v>152</v>
      </c>
      <c r="C316" s="109" t="s">
        <v>707</v>
      </c>
      <c r="D316" s="194" t="s">
        <v>720</v>
      </c>
      <c r="E316" s="109" t="s">
        <v>699</v>
      </c>
      <c r="F316" s="201" t="s">
        <v>717</v>
      </c>
      <c r="G316" s="112">
        <v>87.57</v>
      </c>
      <c r="H316" s="112">
        <v>0</v>
      </c>
      <c r="I316" s="143" t="s">
        <v>79</v>
      </c>
      <c r="J316" s="112">
        <f>IF(I316="SI",G316-H316,G316)</f>
        <v>87.57</v>
      </c>
      <c r="K316" s="195" t="s">
        <v>259</v>
      </c>
      <c r="L316" s="108">
        <v>2019</v>
      </c>
      <c r="M316" s="108">
        <v>1793</v>
      </c>
      <c r="N316" s="109" t="s">
        <v>721</v>
      </c>
      <c r="O316" s="111" t="s">
        <v>260</v>
      </c>
      <c r="P316" s="109" t="s">
        <v>261</v>
      </c>
      <c r="Q316" s="109" t="s">
        <v>261</v>
      </c>
      <c r="R316" s="108">
        <v>2</v>
      </c>
      <c r="S316" s="111" t="s">
        <v>103</v>
      </c>
      <c r="T316" s="108">
        <v>1040203</v>
      </c>
      <c r="U316" s="108">
        <v>1570</v>
      </c>
      <c r="V316" s="108">
        <v>4</v>
      </c>
      <c r="W316" s="108">
        <v>2</v>
      </c>
      <c r="X316" s="113">
        <v>2019</v>
      </c>
      <c r="Y316" s="113">
        <v>42</v>
      </c>
      <c r="Z316" s="113">
        <v>0</v>
      </c>
      <c r="AA316" s="114" t="s">
        <v>515</v>
      </c>
      <c r="AB316" s="108">
        <v>480</v>
      </c>
      <c r="AC316" s="109" t="s">
        <v>718</v>
      </c>
      <c r="AD316" s="196" t="s">
        <v>719</v>
      </c>
      <c r="AE316" s="196" t="s">
        <v>719</v>
      </c>
      <c r="AF316" s="197">
        <f>AE316-AD316</f>
        <v>0</v>
      </c>
      <c r="AG316" s="198">
        <f>IF(AI316="SI",0,J316)</f>
        <v>87.57</v>
      </c>
      <c r="AH316" s="199">
        <f>AG316*AF316</f>
        <v>0</v>
      </c>
      <c r="AI316" s="200"/>
    </row>
    <row r="317" spans="1:35" ht="24">
      <c r="A317" s="108">
        <v>2019</v>
      </c>
      <c r="B317" s="108">
        <v>152</v>
      </c>
      <c r="C317" s="109" t="s">
        <v>707</v>
      </c>
      <c r="D317" s="194" t="s">
        <v>720</v>
      </c>
      <c r="E317" s="109" t="s">
        <v>699</v>
      </c>
      <c r="F317" s="201" t="s">
        <v>722</v>
      </c>
      <c r="G317" s="112">
        <v>8.76</v>
      </c>
      <c r="H317" s="112">
        <v>8.76</v>
      </c>
      <c r="I317" s="143" t="s">
        <v>79</v>
      </c>
      <c r="J317" s="112">
        <f>IF(I317="SI",G317-H317,G317)</f>
        <v>0</v>
      </c>
      <c r="K317" s="195" t="s">
        <v>259</v>
      </c>
      <c r="L317" s="108">
        <v>2019</v>
      </c>
      <c r="M317" s="108">
        <v>1793</v>
      </c>
      <c r="N317" s="109" t="s">
        <v>721</v>
      </c>
      <c r="O317" s="111" t="s">
        <v>260</v>
      </c>
      <c r="P317" s="109" t="s">
        <v>261</v>
      </c>
      <c r="Q317" s="109" t="s">
        <v>261</v>
      </c>
      <c r="R317" s="108">
        <v>2</v>
      </c>
      <c r="S317" s="111" t="s">
        <v>103</v>
      </c>
      <c r="T317" s="108">
        <v>1040203</v>
      </c>
      <c r="U317" s="108">
        <v>1570</v>
      </c>
      <c r="V317" s="108">
        <v>4</v>
      </c>
      <c r="W317" s="108">
        <v>2</v>
      </c>
      <c r="X317" s="113">
        <v>2019</v>
      </c>
      <c r="Y317" s="113">
        <v>42</v>
      </c>
      <c r="Z317" s="113">
        <v>0</v>
      </c>
      <c r="AA317" s="114" t="s">
        <v>515</v>
      </c>
      <c r="AB317" s="108">
        <v>485</v>
      </c>
      <c r="AC317" s="109" t="s">
        <v>718</v>
      </c>
      <c r="AD317" s="196" t="s">
        <v>719</v>
      </c>
      <c r="AE317" s="196" t="s">
        <v>719</v>
      </c>
      <c r="AF317" s="197">
        <f>AE317-AD317</f>
        <v>0</v>
      </c>
      <c r="AG317" s="198">
        <f>IF(AI317="SI",0,J317)</f>
        <v>0</v>
      </c>
      <c r="AH317" s="199">
        <f>AG317*AF317</f>
        <v>0</v>
      </c>
      <c r="AI317" s="200"/>
    </row>
    <row r="318" spans="1:35" ht="24">
      <c r="A318" s="108">
        <v>2019</v>
      </c>
      <c r="B318" s="108">
        <v>152</v>
      </c>
      <c r="C318" s="109" t="s">
        <v>707</v>
      </c>
      <c r="D318" s="194" t="s">
        <v>720</v>
      </c>
      <c r="E318" s="109" t="s">
        <v>699</v>
      </c>
      <c r="F318" s="201" t="s">
        <v>717</v>
      </c>
      <c r="G318" s="112">
        <v>220.03</v>
      </c>
      <c r="H318" s="112">
        <v>0</v>
      </c>
      <c r="I318" s="143" t="s">
        <v>79</v>
      </c>
      <c r="J318" s="112">
        <f>IF(I318="SI",G318-H318,G318)</f>
        <v>220.03</v>
      </c>
      <c r="K318" s="195" t="s">
        <v>259</v>
      </c>
      <c r="L318" s="108">
        <v>2019</v>
      </c>
      <c r="M318" s="108">
        <v>1793</v>
      </c>
      <c r="N318" s="109" t="s">
        <v>721</v>
      </c>
      <c r="O318" s="111" t="s">
        <v>260</v>
      </c>
      <c r="P318" s="109" t="s">
        <v>261</v>
      </c>
      <c r="Q318" s="109" t="s">
        <v>261</v>
      </c>
      <c r="R318" s="108">
        <v>2</v>
      </c>
      <c r="S318" s="111" t="s">
        <v>103</v>
      </c>
      <c r="T318" s="108">
        <v>1040103</v>
      </c>
      <c r="U318" s="108">
        <v>1460</v>
      </c>
      <c r="V318" s="108">
        <v>4</v>
      </c>
      <c r="W318" s="108">
        <v>2</v>
      </c>
      <c r="X318" s="113">
        <v>2019</v>
      </c>
      <c r="Y318" s="113">
        <v>41</v>
      </c>
      <c r="Z318" s="113">
        <v>0</v>
      </c>
      <c r="AA318" s="114" t="s">
        <v>515</v>
      </c>
      <c r="AB318" s="108">
        <v>479</v>
      </c>
      <c r="AC318" s="109" t="s">
        <v>718</v>
      </c>
      <c r="AD318" s="196" t="s">
        <v>719</v>
      </c>
      <c r="AE318" s="196" t="s">
        <v>719</v>
      </c>
      <c r="AF318" s="197">
        <f>AE318-AD318</f>
        <v>0</v>
      </c>
      <c r="AG318" s="198">
        <f>IF(AI318="SI",0,J318)</f>
        <v>220.03</v>
      </c>
      <c r="AH318" s="199">
        <f>AG318*AF318</f>
        <v>0</v>
      </c>
      <c r="AI318" s="200"/>
    </row>
    <row r="319" spans="1:35" ht="24">
      <c r="A319" s="108">
        <v>2019</v>
      </c>
      <c r="B319" s="108">
        <v>152</v>
      </c>
      <c r="C319" s="109" t="s">
        <v>707</v>
      </c>
      <c r="D319" s="194" t="s">
        <v>720</v>
      </c>
      <c r="E319" s="109" t="s">
        <v>699</v>
      </c>
      <c r="F319" s="201" t="s">
        <v>722</v>
      </c>
      <c r="G319" s="112">
        <v>22</v>
      </c>
      <c r="H319" s="112">
        <v>22</v>
      </c>
      <c r="I319" s="143" t="s">
        <v>79</v>
      </c>
      <c r="J319" s="112">
        <f>IF(I319="SI",G319-H319,G319)</f>
        <v>0</v>
      </c>
      <c r="K319" s="195" t="s">
        <v>259</v>
      </c>
      <c r="L319" s="108">
        <v>2019</v>
      </c>
      <c r="M319" s="108">
        <v>1793</v>
      </c>
      <c r="N319" s="109" t="s">
        <v>721</v>
      </c>
      <c r="O319" s="111" t="s">
        <v>260</v>
      </c>
      <c r="P319" s="109" t="s">
        <v>261</v>
      </c>
      <c r="Q319" s="109" t="s">
        <v>261</v>
      </c>
      <c r="R319" s="108">
        <v>2</v>
      </c>
      <c r="S319" s="111" t="s">
        <v>103</v>
      </c>
      <c r="T319" s="108">
        <v>1040103</v>
      </c>
      <c r="U319" s="108">
        <v>1460</v>
      </c>
      <c r="V319" s="108">
        <v>4</v>
      </c>
      <c r="W319" s="108">
        <v>2</v>
      </c>
      <c r="X319" s="113">
        <v>2019</v>
      </c>
      <c r="Y319" s="113">
        <v>41</v>
      </c>
      <c r="Z319" s="113">
        <v>0</v>
      </c>
      <c r="AA319" s="114" t="s">
        <v>515</v>
      </c>
      <c r="AB319" s="108">
        <v>484</v>
      </c>
      <c r="AC319" s="109" t="s">
        <v>718</v>
      </c>
      <c r="AD319" s="196" t="s">
        <v>719</v>
      </c>
      <c r="AE319" s="196" t="s">
        <v>719</v>
      </c>
      <c r="AF319" s="197">
        <f>AE319-AD319</f>
        <v>0</v>
      </c>
      <c r="AG319" s="198">
        <f>IF(AI319="SI",0,J319)</f>
        <v>0</v>
      </c>
      <c r="AH319" s="199">
        <f>AG319*AF319</f>
        <v>0</v>
      </c>
      <c r="AI319" s="200"/>
    </row>
    <row r="320" spans="1:35" ht="24">
      <c r="A320" s="108">
        <v>2019</v>
      </c>
      <c r="B320" s="108">
        <v>152</v>
      </c>
      <c r="C320" s="109" t="s">
        <v>707</v>
      </c>
      <c r="D320" s="194" t="s">
        <v>720</v>
      </c>
      <c r="E320" s="109" t="s">
        <v>699</v>
      </c>
      <c r="F320" s="201" t="s">
        <v>717</v>
      </c>
      <c r="G320" s="112">
        <v>279.07</v>
      </c>
      <c r="H320" s="112">
        <v>0</v>
      </c>
      <c r="I320" s="143" t="s">
        <v>79</v>
      </c>
      <c r="J320" s="112">
        <f>IF(I320="SI",G320-H320,G320)</f>
        <v>279.07</v>
      </c>
      <c r="K320" s="195" t="s">
        <v>259</v>
      </c>
      <c r="L320" s="108">
        <v>2019</v>
      </c>
      <c r="M320" s="108">
        <v>1793</v>
      </c>
      <c r="N320" s="109" t="s">
        <v>721</v>
      </c>
      <c r="O320" s="111" t="s">
        <v>260</v>
      </c>
      <c r="P320" s="109" t="s">
        <v>261</v>
      </c>
      <c r="Q320" s="109" t="s">
        <v>261</v>
      </c>
      <c r="R320" s="108">
        <v>3</v>
      </c>
      <c r="S320" s="111" t="s">
        <v>162</v>
      </c>
      <c r="T320" s="108">
        <v>1010503</v>
      </c>
      <c r="U320" s="108">
        <v>470</v>
      </c>
      <c r="V320" s="108">
        <v>2</v>
      </c>
      <c r="W320" s="108">
        <v>1</v>
      </c>
      <c r="X320" s="113">
        <v>2019</v>
      </c>
      <c r="Y320" s="113">
        <v>40</v>
      </c>
      <c r="Z320" s="113">
        <v>0</v>
      </c>
      <c r="AA320" s="114" t="s">
        <v>515</v>
      </c>
      <c r="AB320" s="108">
        <v>477</v>
      </c>
      <c r="AC320" s="109" t="s">
        <v>718</v>
      </c>
      <c r="AD320" s="196" t="s">
        <v>719</v>
      </c>
      <c r="AE320" s="196" t="s">
        <v>719</v>
      </c>
      <c r="AF320" s="197">
        <f>AE320-AD320</f>
        <v>0</v>
      </c>
      <c r="AG320" s="198">
        <f>IF(AI320="SI",0,J320)</f>
        <v>279.07</v>
      </c>
      <c r="AH320" s="199">
        <f>AG320*AF320</f>
        <v>0</v>
      </c>
      <c r="AI320" s="200"/>
    </row>
    <row r="321" spans="1:35" ht="24">
      <c r="A321" s="108">
        <v>2019</v>
      </c>
      <c r="B321" s="108">
        <v>152</v>
      </c>
      <c r="C321" s="109" t="s">
        <v>707</v>
      </c>
      <c r="D321" s="194" t="s">
        <v>720</v>
      </c>
      <c r="E321" s="109" t="s">
        <v>699</v>
      </c>
      <c r="F321" s="201" t="s">
        <v>722</v>
      </c>
      <c r="G321" s="112">
        <v>61.4</v>
      </c>
      <c r="H321" s="112">
        <v>61.4</v>
      </c>
      <c r="I321" s="143" t="s">
        <v>79</v>
      </c>
      <c r="J321" s="112">
        <f>IF(I321="SI",G321-H321,G321)</f>
        <v>0</v>
      </c>
      <c r="K321" s="195" t="s">
        <v>259</v>
      </c>
      <c r="L321" s="108">
        <v>2019</v>
      </c>
      <c r="M321" s="108">
        <v>1793</v>
      </c>
      <c r="N321" s="109" t="s">
        <v>721</v>
      </c>
      <c r="O321" s="111" t="s">
        <v>260</v>
      </c>
      <c r="P321" s="109" t="s">
        <v>261</v>
      </c>
      <c r="Q321" s="109" t="s">
        <v>261</v>
      </c>
      <c r="R321" s="108">
        <v>3</v>
      </c>
      <c r="S321" s="111" t="s">
        <v>162</v>
      </c>
      <c r="T321" s="108">
        <v>1010503</v>
      </c>
      <c r="U321" s="108">
        <v>470</v>
      </c>
      <c r="V321" s="108">
        <v>2</v>
      </c>
      <c r="W321" s="108">
        <v>1</v>
      </c>
      <c r="X321" s="113">
        <v>2019</v>
      </c>
      <c r="Y321" s="113">
        <v>40</v>
      </c>
      <c r="Z321" s="113">
        <v>0</v>
      </c>
      <c r="AA321" s="114" t="s">
        <v>515</v>
      </c>
      <c r="AB321" s="108">
        <v>482</v>
      </c>
      <c r="AC321" s="109" t="s">
        <v>718</v>
      </c>
      <c r="AD321" s="196" t="s">
        <v>719</v>
      </c>
      <c r="AE321" s="196" t="s">
        <v>719</v>
      </c>
      <c r="AF321" s="197">
        <f>AE321-AD321</f>
        <v>0</v>
      </c>
      <c r="AG321" s="198">
        <f>IF(AI321="SI",0,J321)</f>
        <v>0</v>
      </c>
      <c r="AH321" s="199">
        <f>AG321*AF321</f>
        <v>0</v>
      </c>
      <c r="AI321" s="200"/>
    </row>
    <row r="322" spans="1:35" ht="84">
      <c r="A322" s="108">
        <v>2019</v>
      </c>
      <c r="B322" s="108">
        <v>153</v>
      </c>
      <c r="C322" s="109" t="s">
        <v>723</v>
      </c>
      <c r="D322" s="194" t="s">
        <v>724</v>
      </c>
      <c r="E322" s="109" t="s">
        <v>699</v>
      </c>
      <c r="F322" s="201" t="s">
        <v>725</v>
      </c>
      <c r="G322" s="112">
        <v>897.92</v>
      </c>
      <c r="H322" s="112">
        <v>161.92</v>
      </c>
      <c r="I322" s="143" t="s">
        <v>79</v>
      </c>
      <c r="J322" s="112">
        <f>IF(I322="SI",G322-H322,G322)</f>
        <v>736</v>
      </c>
      <c r="K322" s="195" t="s">
        <v>726</v>
      </c>
      <c r="L322" s="108">
        <v>2019</v>
      </c>
      <c r="M322" s="108">
        <v>1850</v>
      </c>
      <c r="N322" s="109" t="s">
        <v>727</v>
      </c>
      <c r="O322" s="111" t="s">
        <v>101</v>
      </c>
      <c r="P322" s="109" t="s">
        <v>102</v>
      </c>
      <c r="Q322" s="109" t="s">
        <v>102</v>
      </c>
      <c r="R322" s="108">
        <v>2</v>
      </c>
      <c r="S322" s="111" t="s">
        <v>103</v>
      </c>
      <c r="T322" s="108">
        <v>1010203</v>
      </c>
      <c r="U322" s="108">
        <v>140</v>
      </c>
      <c r="V322" s="108">
        <v>8</v>
      </c>
      <c r="W322" s="108">
        <v>1</v>
      </c>
      <c r="X322" s="113">
        <v>2019</v>
      </c>
      <c r="Y322" s="113">
        <v>18</v>
      </c>
      <c r="Z322" s="113">
        <v>0</v>
      </c>
      <c r="AA322" s="114" t="s">
        <v>515</v>
      </c>
      <c r="AB322" s="108">
        <v>446</v>
      </c>
      <c r="AC322" s="109" t="s">
        <v>515</v>
      </c>
      <c r="AD322" s="196" t="s">
        <v>728</v>
      </c>
      <c r="AE322" s="196" t="s">
        <v>515</v>
      </c>
      <c r="AF322" s="197">
        <f>AE322-AD322</f>
        <v>-12</v>
      </c>
      <c r="AG322" s="198">
        <f>IF(AI322="SI",0,J322)</f>
        <v>736</v>
      </c>
      <c r="AH322" s="199">
        <f>AG322*AF322</f>
        <v>-8832</v>
      </c>
      <c r="AI322" s="200"/>
    </row>
    <row r="323" spans="1:35" ht="15">
      <c r="A323" s="108">
        <v>2019</v>
      </c>
      <c r="B323" s="108">
        <v>154</v>
      </c>
      <c r="C323" s="109" t="s">
        <v>723</v>
      </c>
      <c r="D323" s="194" t="s">
        <v>729</v>
      </c>
      <c r="E323" s="109" t="s">
        <v>730</v>
      </c>
      <c r="F323" s="201" t="s">
        <v>731</v>
      </c>
      <c r="G323" s="112">
        <v>352</v>
      </c>
      <c r="H323" s="112">
        <v>0</v>
      </c>
      <c r="I323" s="143" t="s">
        <v>157</v>
      </c>
      <c r="J323" s="112">
        <f>IF(I323="SI",G323-H323,G323)</f>
        <v>352</v>
      </c>
      <c r="K323" s="195" t="s">
        <v>84</v>
      </c>
      <c r="L323" s="108">
        <v>2019</v>
      </c>
      <c r="M323" s="108">
        <v>1853</v>
      </c>
      <c r="N323" s="109" t="s">
        <v>727</v>
      </c>
      <c r="O323" s="111" t="s">
        <v>732</v>
      </c>
      <c r="P323" s="109" t="s">
        <v>733</v>
      </c>
      <c r="Q323" s="109" t="s">
        <v>84</v>
      </c>
      <c r="R323" s="108">
        <v>1</v>
      </c>
      <c r="S323" s="111" t="s">
        <v>85</v>
      </c>
      <c r="T323" s="108">
        <v>1010205</v>
      </c>
      <c r="U323" s="108">
        <v>160</v>
      </c>
      <c r="V323" s="108">
        <v>4</v>
      </c>
      <c r="W323" s="108">
        <v>1</v>
      </c>
      <c r="X323" s="113">
        <v>2019</v>
      </c>
      <c r="Y323" s="113">
        <v>144</v>
      </c>
      <c r="Z323" s="113">
        <v>0</v>
      </c>
      <c r="AA323" s="114" t="s">
        <v>515</v>
      </c>
      <c r="AB323" s="108">
        <v>489</v>
      </c>
      <c r="AC323" s="109" t="s">
        <v>734</v>
      </c>
      <c r="AD323" s="196" t="s">
        <v>718</v>
      </c>
      <c r="AE323" s="196" t="s">
        <v>718</v>
      </c>
      <c r="AF323" s="197">
        <f>AE323-AD323</f>
        <v>0</v>
      </c>
      <c r="AG323" s="198">
        <f>IF(AI323="SI",0,J323)</f>
        <v>352</v>
      </c>
      <c r="AH323" s="199">
        <f>AG323*AF323</f>
        <v>0</v>
      </c>
      <c r="AI323" s="200"/>
    </row>
    <row r="324" spans="1:35" ht="48">
      <c r="A324" s="108">
        <v>2019</v>
      </c>
      <c r="B324" s="108">
        <v>155</v>
      </c>
      <c r="C324" s="109" t="s">
        <v>499</v>
      </c>
      <c r="D324" s="194" t="s">
        <v>735</v>
      </c>
      <c r="E324" s="109" t="s">
        <v>388</v>
      </c>
      <c r="F324" s="201" t="s">
        <v>736</v>
      </c>
      <c r="G324" s="112">
        <v>2167.36</v>
      </c>
      <c r="H324" s="112">
        <v>83.36</v>
      </c>
      <c r="I324" s="143" t="s">
        <v>79</v>
      </c>
      <c r="J324" s="112">
        <f>IF(I324="SI",G324-H324,G324)</f>
        <v>2084</v>
      </c>
      <c r="K324" s="195" t="s">
        <v>122</v>
      </c>
      <c r="L324" s="108">
        <v>2019</v>
      </c>
      <c r="M324" s="108">
        <v>1915</v>
      </c>
      <c r="N324" s="109" t="s">
        <v>702</v>
      </c>
      <c r="O324" s="111" t="s">
        <v>510</v>
      </c>
      <c r="P324" s="109" t="s">
        <v>124</v>
      </c>
      <c r="Q324" s="109" t="s">
        <v>84</v>
      </c>
      <c r="R324" s="108">
        <v>1</v>
      </c>
      <c r="S324" s="111" t="s">
        <v>85</v>
      </c>
      <c r="T324" s="108">
        <v>1040502</v>
      </c>
      <c r="U324" s="108">
        <v>1890</v>
      </c>
      <c r="V324" s="108">
        <v>4</v>
      </c>
      <c r="W324" s="108">
        <v>1</v>
      </c>
      <c r="X324" s="113">
        <v>2019</v>
      </c>
      <c r="Y324" s="113">
        <v>238</v>
      </c>
      <c r="Z324" s="113">
        <v>0</v>
      </c>
      <c r="AA324" s="114" t="s">
        <v>485</v>
      </c>
      <c r="AB324" s="108">
        <v>577</v>
      </c>
      <c r="AC324" s="109" t="s">
        <v>485</v>
      </c>
      <c r="AD324" s="196" t="s">
        <v>559</v>
      </c>
      <c r="AE324" s="196" t="s">
        <v>485</v>
      </c>
      <c r="AF324" s="197">
        <f>AE324-AD324</f>
        <v>-2</v>
      </c>
      <c r="AG324" s="198">
        <f>IF(AI324="SI",0,J324)</f>
        <v>2084</v>
      </c>
      <c r="AH324" s="199">
        <f>AG324*AF324</f>
        <v>-4168</v>
      </c>
      <c r="AI324" s="200"/>
    </row>
    <row r="325" spans="1:35" ht="96">
      <c r="A325" s="108">
        <v>2019</v>
      </c>
      <c r="B325" s="108">
        <v>156</v>
      </c>
      <c r="C325" s="109" t="s">
        <v>499</v>
      </c>
      <c r="D325" s="194" t="s">
        <v>737</v>
      </c>
      <c r="E325" s="109" t="s">
        <v>707</v>
      </c>
      <c r="F325" s="201" t="s">
        <v>738</v>
      </c>
      <c r="G325" s="112">
        <v>20000</v>
      </c>
      <c r="H325" s="112">
        <v>3606.56</v>
      </c>
      <c r="I325" s="143" t="s">
        <v>79</v>
      </c>
      <c r="J325" s="112">
        <f>IF(I325="SI",G325-H325,G325)</f>
        <v>16393.44</v>
      </c>
      <c r="K325" s="195" t="s">
        <v>739</v>
      </c>
      <c r="L325" s="108">
        <v>2019</v>
      </c>
      <c r="M325" s="108">
        <v>1832</v>
      </c>
      <c r="N325" s="109" t="s">
        <v>707</v>
      </c>
      <c r="O325" s="111" t="s">
        <v>740</v>
      </c>
      <c r="P325" s="109" t="s">
        <v>741</v>
      </c>
      <c r="Q325" s="109" t="s">
        <v>741</v>
      </c>
      <c r="R325" s="108">
        <v>1</v>
      </c>
      <c r="S325" s="111" t="s">
        <v>85</v>
      </c>
      <c r="T325" s="108">
        <v>2080101</v>
      </c>
      <c r="U325" s="108">
        <v>8230</v>
      </c>
      <c r="V325" s="108">
        <v>20</v>
      </c>
      <c r="W325" s="108">
        <v>1</v>
      </c>
      <c r="X325" s="113">
        <v>2019</v>
      </c>
      <c r="Y325" s="113">
        <v>110</v>
      </c>
      <c r="Z325" s="113">
        <v>0</v>
      </c>
      <c r="AA325" s="114" t="s">
        <v>84</v>
      </c>
      <c r="AB325" s="108">
        <v>586</v>
      </c>
      <c r="AC325" s="109" t="s">
        <v>485</v>
      </c>
      <c r="AD325" s="196" t="s">
        <v>1481</v>
      </c>
      <c r="AE325" s="196" t="s">
        <v>485</v>
      </c>
      <c r="AF325" s="197">
        <f>AE325-AD325</f>
        <v>20</v>
      </c>
      <c r="AG325" s="198">
        <f>IF(AI325="SI",0,J325)</f>
        <v>16393.44</v>
      </c>
      <c r="AH325" s="199">
        <f>AG325*AF325</f>
        <v>327868.8</v>
      </c>
      <c r="AI325" s="200"/>
    </row>
    <row r="326" spans="1:35" ht="96">
      <c r="A326" s="108">
        <v>2019</v>
      </c>
      <c r="B326" s="108">
        <v>156</v>
      </c>
      <c r="C326" s="109" t="s">
        <v>499</v>
      </c>
      <c r="D326" s="194" t="s">
        <v>737</v>
      </c>
      <c r="E326" s="109" t="s">
        <v>707</v>
      </c>
      <c r="F326" s="201" t="s">
        <v>738</v>
      </c>
      <c r="G326" s="112">
        <v>18478.59</v>
      </c>
      <c r="H326" s="112">
        <v>3332.2</v>
      </c>
      <c r="I326" s="143" t="s">
        <v>79</v>
      </c>
      <c r="J326" s="112">
        <f>IF(I326="SI",G326-H326,G326)</f>
        <v>15146.39</v>
      </c>
      <c r="K326" s="195" t="s">
        <v>739</v>
      </c>
      <c r="L326" s="108">
        <v>2019</v>
      </c>
      <c r="M326" s="108">
        <v>1832</v>
      </c>
      <c r="N326" s="109" t="s">
        <v>707</v>
      </c>
      <c r="O326" s="111" t="s">
        <v>740</v>
      </c>
      <c r="P326" s="109" t="s">
        <v>741</v>
      </c>
      <c r="Q326" s="109" t="s">
        <v>741</v>
      </c>
      <c r="R326" s="108">
        <v>1</v>
      </c>
      <c r="S326" s="111" t="s">
        <v>85</v>
      </c>
      <c r="T326" s="108">
        <v>2080101</v>
      </c>
      <c r="U326" s="108">
        <v>8230</v>
      </c>
      <c r="V326" s="108">
        <v>20</v>
      </c>
      <c r="W326" s="108">
        <v>1</v>
      </c>
      <c r="X326" s="113">
        <v>2019</v>
      </c>
      <c r="Y326" s="113">
        <v>110</v>
      </c>
      <c r="Z326" s="113">
        <v>0</v>
      </c>
      <c r="AA326" s="114" t="s">
        <v>84</v>
      </c>
      <c r="AB326" s="108">
        <v>879</v>
      </c>
      <c r="AC326" s="109" t="s">
        <v>742</v>
      </c>
      <c r="AD326" s="196" t="s">
        <v>1481</v>
      </c>
      <c r="AE326" s="196" t="s">
        <v>742</v>
      </c>
      <c r="AF326" s="197">
        <f>AE326-AD326</f>
        <v>114</v>
      </c>
      <c r="AG326" s="198">
        <f>IF(AI326="SI",0,J326)</f>
        <v>15146.39</v>
      </c>
      <c r="AH326" s="199">
        <f>AG326*AF326</f>
        <v>1726688.46</v>
      </c>
      <c r="AI326" s="200"/>
    </row>
    <row r="327" spans="1:35" ht="156">
      <c r="A327" s="108">
        <v>2019</v>
      </c>
      <c r="B327" s="108">
        <v>157</v>
      </c>
      <c r="C327" s="109" t="s">
        <v>499</v>
      </c>
      <c r="D327" s="194" t="s">
        <v>743</v>
      </c>
      <c r="E327" s="109" t="s">
        <v>723</v>
      </c>
      <c r="F327" s="201" t="s">
        <v>523</v>
      </c>
      <c r="G327" s="112">
        <v>550</v>
      </c>
      <c r="H327" s="112">
        <v>99.18</v>
      </c>
      <c r="I327" s="143" t="s">
        <v>79</v>
      </c>
      <c r="J327" s="112">
        <f>IF(I327="SI",G327-H327,G327)</f>
        <v>450.82</v>
      </c>
      <c r="K327" s="195" t="s">
        <v>524</v>
      </c>
      <c r="L327" s="108">
        <v>2019</v>
      </c>
      <c r="M327" s="108">
        <v>1889</v>
      </c>
      <c r="N327" s="109" t="s">
        <v>744</v>
      </c>
      <c r="O327" s="111" t="s">
        <v>313</v>
      </c>
      <c r="P327" s="109" t="s">
        <v>314</v>
      </c>
      <c r="Q327" s="109" t="s">
        <v>84</v>
      </c>
      <c r="R327" s="108">
        <v>1</v>
      </c>
      <c r="S327" s="111" t="s">
        <v>85</v>
      </c>
      <c r="T327" s="108">
        <v>1080103</v>
      </c>
      <c r="U327" s="108">
        <v>2780</v>
      </c>
      <c r="V327" s="108">
        <v>2</v>
      </c>
      <c r="W327" s="108">
        <v>1</v>
      </c>
      <c r="X327" s="113">
        <v>2019</v>
      </c>
      <c r="Y327" s="113">
        <v>315</v>
      </c>
      <c r="Z327" s="113">
        <v>0</v>
      </c>
      <c r="AA327" s="114" t="s">
        <v>386</v>
      </c>
      <c r="AB327" s="108">
        <v>526</v>
      </c>
      <c r="AC327" s="109" t="s">
        <v>463</v>
      </c>
      <c r="AD327" s="196" t="s">
        <v>783</v>
      </c>
      <c r="AE327" s="196" t="s">
        <v>463</v>
      </c>
      <c r="AF327" s="197">
        <f>AE327-AD327</f>
        <v>4</v>
      </c>
      <c r="AG327" s="198">
        <f>IF(AI327="SI",0,J327)</f>
        <v>450.82</v>
      </c>
      <c r="AH327" s="199">
        <f>AG327*AF327</f>
        <v>1803.28</v>
      </c>
      <c r="AI327" s="200"/>
    </row>
    <row r="328" spans="1:35" ht="24">
      <c r="A328" s="108">
        <v>2019</v>
      </c>
      <c r="B328" s="108">
        <v>158</v>
      </c>
      <c r="C328" s="109" t="s">
        <v>499</v>
      </c>
      <c r="D328" s="194" t="s">
        <v>745</v>
      </c>
      <c r="E328" s="109" t="s">
        <v>730</v>
      </c>
      <c r="F328" s="201" t="s">
        <v>746</v>
      </c>
      <c r="G328" s="112">
        <v>35.31</v>
      </c>
      <c r="H328" s="112">
        <v>6.37</v>
      </c>
      <c r="I328" s="143" t="s">
        <v>79</v>
      </c>
      <c r="J328" s="112">
        <f>IF(I328="SI",G328-H328,G328)</f>
        <v>28.94</v>
      </c>
      <c r="K328" s="195" t="s">
        <v>428</v>
      </c>
      <c r="L328" s="108">
        <v>2019</v>
      </c>
      <c r="M328" s="108">
        <v>1890</v>
      </c>
      <c r="N328" s="109" t="s">
        <v>744</v>
      </c>
      <c r="O328" s="111" t="s">
        <v>308</v>
      </c>
      <c r="P328" s="109" t="s">
        <v>309</v>
      </c>
      <c r="Q328" s="109" t="s">
        <v>309</v>
      </c>
      <c r="R328" s="108">
        <v>1</v>
      </c>
      <c r="S328" s="111" t="s">
        <v>85</v>
      </c>
      <c r="T328" s="108">
        <v>1010303</v>
      </c>
      <c r="U328" s="108">
        <v>250</v>
      </c>
      <c r="V328" s="108">
        <v>2</v>
      </c>
      <c r="W328" s="108">
        <v>1</v>
      </c>
      <c r="X328" s="113">
        <v>2019</v>
      </c>
      <c r="Y328" s="113">
        <v>57</v>
      </c>
      <c r="Z328" s="113">
        <v>0</v>
      </c>
      <c r="AA328" s="114" t="s">
        <v>515</v>
      </c>
      <c r="AB328" s="108">
        <v>447</v>
      </c>
      <c r="AC328" s="109" t="s">
        <v>515</v>
      </c>
      <c r="AD328" s="196" t="s">
        <v>464</v>
      </c>
      <c r="AE328" s="196" t="s">
        <v>515</v>
      </c>
      <c r="AF328" s="197">
        <f>AE328-AD328</f>
        <v>-11</v>
      </c>
      <c r="AG328" s="198">
        <f>IF(AI328="SI",0,J328)</f>
        <v>28.94</v>
      </c>
      <c r="AH328" s="199">
        <f>AG328*AF328</f>
        <v>-318.34000000000003</v>
      </c>
      <c r="AI328" s="200"/>
    </row>
    <row r="329" spans="1:35" ht="24">
      <c r="A329" s="108">
        <v>2019</v>
      </c>
      <c r="B329" s="108">
        <v>158</v>
      </c>
      <c r="C329" s="109" t="s">
        <v>499</v>
      </c>
      <c r="D329" s="194" t="s">
        <v>745</v>
      </c>
      <c r="E329" s="109" t="s">
        <v>730</v>
      </c>
      <c r="F329" s="201" t="s">
        <v>746</v>
      </c>
      <c r="G329" s="112">
        <v>4.82</v>
      </c>
      <c r="H329" s="112">
        <v>0.87</v>
      </c>
      <c r="I329" s="143" t="s">
        <v>79</v>
      </c>
      <c r="J329" s="112">
        <f>IF(I329="SI",G329-H329,G329)</f>
        <v>3.95</v>
      </c>
      <c r="K329" s="195" t="s">
        <v>428</v>
      </c>
      <c r="L329" s="108">
        <v>2019</v>
      </c>
      <c r="M329" s="108">
        <v>1890</v>
      </c>
      <c r="N329" s="109" t="s">
        <v>744</v>
      </c>
      <c r="O329" s="111" t="s">
        <v>308</v>
      </c>
      <c r="P329" s="109" t="s">
        <v>309</v>
      </c>
      <c r="Q329" s="109" t="s">
        <v>309</v>
      </c>
      <c r="R329" s="108">
        <v>2</v>
      </c>
      <c r="S329" s="111" t="s">
        <v>103</v>
      </c>
      <c r="T329" s="108">
        <v>1040103</v>
      </c>
      <c r="U329" s="108">
        <v>1460</v>
      </c>
      <c r="V329" s="108">
        <v>4</v>
      </c>
      <c r="W329" s="108">
        <v>3</v>
      </c>
      <c r="X329" s="113">
        <v>2019</v>
      </c>
      <c r="Y329" s="113">
        <v>58</v>
      </c>
      <c r="Z329" s="113">
        <v>0</v>
      </c>
      <c r="AA329" s="114" t="s">
        <v>515</v>
      </c>
      <c r="AB329" s="108">
        <v>448</v>
      </c>
      <c r="AC329" s="109" t="s">
        <v>515</v>
      </c>
      <c r="AD329" s="196" t="s">
        <v>464</v>
      </c>
      <c r="AE329" s="196" t="s">
        <v>515</v>
      </c>
      <c r="AF329" s="197">
        <f>AE329-AD329</f>
        <v>-11</v>
      </c>
      <c r="AG329" s="198">
        <f>IF(AI329="SI",0,J329)</f>
        <v>3.95</v>
      </c>
      <c r="AH329" s="199">
        <f>AG329*AF329</f>
        <v>-43.45</v>
      </c>
      <c r="AI329" s="200"/>
    </row>
    <row r="330" spans="1:35" ht="24">
      <c r="A330" s="108">
        <v>2019</v>
      </c>
      <c r="B330" s="108">
        <v>158</v>
      </c>
      <c r="C330" s="109" t="s">
        <v>499</v>
      </c>
      <c r="D330" s="194" t="s">
        <v>745</v>
      </c>
      <c r="E330" s="109" t="s">
        <v>730</v>
      </c>
      <c r="F330" s="201" t="s">
        <v>746</v>
      </c>
      <c r="G330" s="112">
        <v>7.22</v>
      </c>
      <c r="H330" s="112">
        <v>1.3</v>
      </c>
      <c r="I330" s="143" t="s">
        <v>79</v>
      </c>
      <c r="J330" s="112">
        <f>IF(I330="SI",G330-H330,G330)</f>
        <v>5.92</v>
      </c>
      <c r="K330" s="195" t="s">
        <v>428</v>
      </c>
      <c r="L330" s="108">
        <v>2019</v>
      </c>
      <c r="M330" s="108">
        <v>1890</v>
      </c>
      <c r="N330" s="109" t="s">
        <v>744</v>
      </c>
      <c r="O330" s="111" t="s">
        <v>308</v>
      </c>
      <c r="P330" s="109" t="s">
        <v>309</v>
      </c>
      <c r="Q330" s="109" t="s">
        <v>309</v>
      </c>
      <c r="R330" s="108">
        <v>2</v>
      </c>
      <c r="S330" s="111" t="s">
        <v>103</v>
      </c>
      <c r="T330" s="108">
        <v>1040203</v>
      </c>
      <c r="U330" s="108">
        <v>1570</v>
      </c>
      <c r="V330" s="108">
        <v>4</v>
      </c>
      <c r="W330" s="108">
        <v>3</v>
      </c>
      <c r="X330" s="113">
        <v>2019</v>
      </c>
      <c r="Y330" s="113">
        <v>59</v>
      </c>
      <c r="Z330" s="113">
        <v>0</v>
      </c>
      <c r="AA330" s="114" t="s">
        <v>515</v>
      </c>
      <c r="AB330" s="108">
        <v>449</v>
      </c>
      <c r="AC330" s="109" t="s">
        <v>515</v>
      </c>
      <c r="AD330" s="196" t="s">
        <v>464</v>
      </c>
      <c r="AE330" s="196" t="s">
        <v>515</v>
      </c>
      <c r="AF330" s="197">
        <f>AE330-AD330</f>
        <v>-11</v>
      </c>
      <c r="AG330" s="198">
        <f>IF(AI330="SI",0,J330)</f>
        <v>5.92</v>
      </c>
      <c r="AH330" s="199">
        <f>AG330*AF330</f>
        <v>-65.12</v>
      </c>
      <c r="AI330" s="200"/>
    </row>
    <row r="331" spans="1:35" ht="156">
      <c r="A331" s="108">
        <v>2019</v>
      </c>
      <c r="B331" s="108">
        <v>159</v>
      </c>
      <c r="C331" s="109" t="s">
        <v>565</v>
      </c>
      <c r="D331" s="194" t="s">
        <v>747</v>
      </c>
      <c r="E331" s="109" t="s">
        <v>748</v>
      </c>
      <c r="F331" s="201" t="s">
        <v>749</v>
      </c>
      <c r="G331" s="112">
        <v>126.88</v>
      </c>
      <c r="H331" s="112">
        <v>22.88</v>
      </c>
      <c r="I331" s="143" t="s">
        <v>157</v>
      </c>
      <c r="J331" s="112">
        <f>IF(I331="SI",G331-H331,G331)</f>
        <v>126.88</v>
      </c>
      <c r="K331" s="195" t="s">
        <v>750</v>
      </c>
      <c r="L331" s="108">
        <v>2019</v>
      </c>
      <c r="M331" s="108">
        <v>1963</v>
      </c>
      <c r="N331" s="109" t="s">
        <v>748</v>
      </c>
      <c r="O331" s="111" t="s">
        <v>751</v>
      </c>
      <c r="P331" s="109" t="s">
        <v>752</v>
      </c>
      <c r="Q331" s="109" t="s">
        <v>753</v>
      </c>
      <c r="R331" s="108">
        <v>2</v>
      </c>
      <c r="S331" s="111" t="s">
        <v>103</v>
      </c>
      <c r="T331" s="108">
        <v>1010603</v>
      </c>
      <c r="U331" s="108">
        <v>580</v>
      </c>
      <c r="V331" s="108">
        <v>14</v>
      </c>
      <c r="W331" s="108">
        <v>1</v>
      </c>
      <c r="X331" s="113">
        <v>2019</v>
      </c>
      <c r="Y331" s="113">
        <v>136</v>
      </c>
      <c r="Z331" s="113">
        <v>0</v>
      </c>
      <c r="AA331" s="114" t="s">
        <v>386</v>
      </c>
      <c r="AB331" s="108">
        <v>522</v>
      </c>
      <c r="AC331" s="109" t="s">
        <v>463</v>
      </c>
      <c r="AD331" s="196" t="s">
        <v>671</v>
      </c>
      <c r="AE331" s="196" t="s">
        <v>463</v>
      </c>
      <c r="AF331" s="197">
        <f>AE331-AD331</f>
        <v>-2</v>
      </c>
      <c r="AG331" s="198">
        <f>IF(AI331="SI",0,J331)</f>
        <v>126.88</v>
      </c>
      <c r="AH331" s="199">
        <f>AG331*AF331</f>
        <v>-253.76</v>
      </c>
      <c r="AI331" s="200"/>
    </row>
    <row r="332" spans="1:35" ht="48">
      <c r="A332" s="108">
        <v>2019</v>
      </c>
      <c r="B332" s="108">
        <v>160</v>
      </c>
      <c r="C332" s="109" t="s">
        <v>565</v>
      </c>
      <c r="D332" s="194" t="s">
        <v>754</v>
      </c>
      <c r="E332" s="109" t="s">
        <v>388</v>
      </c>
      <c r="F332" s="201" t="s">
        <v>755</v>
      </c>
      <c r="G332" s="112">
        <v>414.8</v>
      </c>
      <c r="H332" s="112">
        <v>74.8</v>
      </c>
      <c r="I332" s="143" t="s">
        <v>79</v>
      </c>
      <c r="J332" s="112">
        <f>IF(I332="SI",G332-H332,G332)</f>
        <v>340</v>
      </c>
      <c r="K332" s="195" t="s">
        <v>473</v>
      </c>
      <c r="L332" s="108">
        <v>2019</v>
      </c>
      <c r="M332" s="108">
        <v>1948</v>
      </c>
      <c r="N332" s="109" t="s">
        <v>748</v>
      </c>
      <c r="O332" s="111" t="s">
        <v>294</v>
      </c>
      <c r="P332" s="109" t="s">
        <v>295</v>
      </c>
      <c r="Q332" s="109" t="s">
        <v>84</v>
      </c>
      <c r="R332" s="108">
        <v>1</v>
      </c>
      <c r="S332" s="111" t="s">
        <v>85</v>
      </c>
      <c r="T332" s="108">
        <v>1010503</v>
      </c>
      <c r="U332" s="108">
        <v>470</v>
      </c>
      <c r="V332" s="108">
        <v>4</v>
      </c>
      <c r="W332" s="108">
        <v>1</v>
      </c>
      <c r="X332" s="113">
        <v>2019</v>
      </c>
      <c r="Y332" s="113">
        <v>17</v>
      </c>
      <c r="Z332" s="113">
        <v>0</v>
      </c>
      <c r="AA332" s="114" t="s">
        <v>515</v>
      </c>
      <c r="AB332" s="108">
        <v>441</v>
      </c>
      <c r="AC332" s="109" t="s">
        <v>515</v>
      </c>
      <c r="AD332" s="196" t="s">
        <v>464</v>
      </c>
      <c r="AE332" s="196" t="s">
        <v>515</v>
      </c>
      <c r="AF332" s="197">
        <f>AE332-AD332</f>
        <v>-11</v>
      </c>
      <c r="AG332" s="198">
        <f>IF(AI332="SI",0,J332)</f>
        <v>340</v>
      </c>
      <c r="AH332" s="199">
        <f>AG332*AF332</f>
        <v>-3740</v>
      </c>
      <c r="AI332" s="200"/>
    </row>
    <row r="333" spans="1:35" ht="48">
      <c r="A333" s="108">
        <v>2019</v>
      </c>
      <c r="B333" s="108">
        <v>161</v>
      </c>
      <c r="C333" s="109" t="s">
        <v>719</v>
      </c>
      <c r="D333" s="194" t="s">
        <v>756</v>
      </c>
      <c r="E333" s="109" t="s">
        <v>757</v>
      </c>
      <c r="F333" s="201" t="s">
        <v>758</v>
      </c>
      <c r="G333" s="112">
        <v>240.17</v>
      </c>
      <c r="H333" s="112">
        <v>43.31</v>
      </c>
      <c r="I333" s="143" t="s">
        <v>79</v>
      </c>
      <c r="J333" s="112">
        <f>IF(I333="SI",G333-H333,G333)</f>
        <v>196.85999999999999</v>
      </c>
      <c r="K333" s="195" t="s">
        <v>759</v>
      </c>
      <c r="L333" s="108">
        <v>2019</v>
      </c>
      <c r="M333" s="108">
        <v>2036</v>
      </c>
      <c r="N333" s="109" t="s">
        <v>719</v>
      </c>
      <c r="O333" s="111" t="s">
        <v>760</v>
      </c>
      <c r="P333" s="109" t="s">
        <v>761</v>
      </c>
      <c r="Q333" s="109" t="s">
        <v>761</v>
      </c>
      <c r="R333" s="108">
        <v>1</v>
      </c>
      <c r="S333" s="111" t="s">
        <v>85</v>
      </c>
      <c r="T333" s="108">
        <v>1080103</v>
      </c>
      <c r="U333" s="108">
        <v>2780</v>
      </c>
      <c r="V333" s="108">
        <v>4</v>
      </c>
      <c r="W333" s="108">
        <v>1</v>
      </c>
      <c r="X333" s="113">
        <v>2019</v>
      </c>
      <c r="Y333" s="113">
        <v>143</v>
      </c>
      <c r="Z333" s="113">
        <v>0</v>
      </c>
      <c r="AA333" s="114" t="s">
        <v>386</v>
      </c>
      <c r="AB333" s="108">
        <v>528</v>
      </c>
      <c r="AC333" s="109" t="s">
        <v>463</v>
      </c>
      <c r="AD333" s="196" t="s">
        <v>855</v>
      </c>
      <c r="AE333" s="196" t="s">
        <v>463</v>
      </c>
      <c r="AF333" s="197">
        <f>AE333-AD333</f>
        <v>-7</v>
      </c>
      <c r="AG333" s="198">
        <f>IF(AI333="SI",0,J333)</f>
        <v>196.85999999999999</v>
      </c>
      <c r="AH333" s="199">
        <f>AG333*AF333</f>
        <v>-1378.02</v>
      </c>
      <c r="AI333" s="200"/>
    </row>
    <row r="334" spans="1:35" ht="36">
      <c r="A334" s="108">
        <v>2019</v>
      </c>
      <c r="B334" s="108">
        <v>162</v>
      </c>
      <c r="C334" s="109" t="s">
        <v>719</v>
      </c>
      <c r="D334" s="194" t="s">
        <v>762</v>
      </c>
      <c r="E334" s="109" t="s">
        <v>757</v>
      </c>
      <c r="F334" s="201" t="s">
        <v>763</v>
      </c>
      <c r="G334" s="112">
        <v>36.23</v>
      </c>
      <c r="H334" s="112">
        <v>6.53</v>
      </c>
      <c r="I334" s="143" t="s">
        <v>79</v>
      </c>
      <c r="J334" s="112">
        <f>IF(I334="SI",G334-H334,G334)</f>
        <v>29.699999999999996</v>
      </c>
      <c r="K334" s="195" t="s">
        <v>312</v>
      </c>
      <c r="L334" s="108">
        <v>2019</v>
      </c>
      <c r="M334" s="108">
        <v>2030</v>
      </c>
      <c r="N334" s="109" t="s">
        <v>757</v>
      </c>
      <c r="O334" s="111" t="s">
        <v>313</v>
      </c>
      <c r="P334" s="109" t="s">
        <v>314</v>
      </c>
      <c r="Q334" s="109" t="s">
        <v>84</v>
      </c>
      <c r="R334" s="108">
        <v>1</v>
      </c>
      <c r="S334" s="111" t="s">
        <v>85</v>
      </c>
      <c r="T334" s="108">
        <v>1100503</v>
      </c>
      <c r="U334" s="108">
        <v>4210</v>
      </c>
      <c r="V334" s="108">
        <v>2</v>
      </c>
      <c r="W334" s="108">
        <v>2</v>
      </c>
      <c r="X334" s="113">
        <v>2019</v>
      </c>
      <c r="Y334" s="113">
        <v>90</v>
      </c>
      <c r="Z334" s="113">
        <v>0</v>
      </c>
      <c r="AA334" s="114" t="s">
        <v>386</v>
      </c>
      <c r="AB334" s="108">
        <v>527</v>
      </c>
      <c r="AC334" s="109" t="s">
        <v>463</v>
      </c>
      <c r="AD334" s="196" t="s">
        <v>855</v>
      </c>
      <c r="AE334" s="196" t="s">
        <v>463</v>
      </c>
      <c r="AF334" s="197">
        <f>AE334-AD334</f>
        <v>-7</v>
      </c>
      <c r="AG334" s="198">
        <f>IF(AI334="SI",0,J334)</f>
        <v>29.699999999999996</v>
      </c>
      <c r="AH334" s="199">
        <f>AG334*AF334</f>
        <v>-207.89999999999998</v>
      </c>
      <c r="AI334" s="200"/>
    </row>
    <row r="335" spans="1:35" ht="72">
      <c r="A335" s="108">
        <v>2019</v>
      </c>
      <c r="B335" s="108">
        <v>163</v>
      </c>
      <c r="C335" s="109" t="s">
        <v>719</v>
      </c>
      <c r="D335" s="194" t="s">
        <v>764</v>
      </c>
      <c r="E335" s="109" t="s">
        <v>744</v>
      </c>
      <c r="F335" s="201" t="s">
        <v>765</v>
      </c>
      <c r="G335" s="112">
        <v>2624.22</v>
      </c>
      <c r="H335" s="112">
        <v>473.22</v>
      </c>
      <c r="I335" s="143" t="s">
        <v>79</v>
      </c>
      <c r="J335" s="112">
        <f>IF(I335="SI",G335-H335,G335)</f>
        <v>2151</v>
      </c>
      <c r="K335" s="195" t="s">
        <v>100</v>
      </c>
      <c r="L335" s="108">
        <v>2019</v>
      </c>
      <c r="M335" s="108">
        <v>2025</v>
      </c>
      <c r="N335" s="109" t="s">
        <v>757</v>
      </c>
      <c r="O335" s="111" t="s">
        <v>101</v>
      </c>
      <c r="P335" s="109" t="s">
        <v>102</v>
      </c>
      <c r="Q335" s="109" t="s">
        <v>102</v>
      </c>
      <c r="R335" s="108">
        <v>2</v>
      </c>
      <c r="S335" s="111" t="s">
        <v>103</v>
      </c>
      <c r="T335" s="108">
        <v>1010203</v>
      </c>
      <c r="U335" s="108">
        <v>140</v>
      </c>
      <c r="V335" s="108">
        <v>8</v>
      </c>
      <c r="W335" s="108">
        <v>1</v>
      </c>
      <c r="X335" s="113">
        <v>2019</v>
      </c>
      <c r="Y335" s="113">
        <v>290</v>
      </c>
      <c r="Z335" s="113">
        <v>0</v>
      </c>
      <c r="AA335" s="114" t="s">
        <v>485</v>
      </c>
      <c r="AB335" s="108">
        <v>582</v>
      </c>
      <c r="AC335" s="109" t="s">
        <v>485</v>
      </c>
      <c r="AD335" s="196" t="s">
        <v>559</v>
      </c>
      <c r="AE335" s="196" t="s">
        <v>485</v>
      </c>
      <c r="AF335" s="197">
        <f>AE335-AD335</f>
        <v>-2</v>
      </c>
      <c r="AG335" s="198">
        <f>IF(AI335="SI",0,J335)</f>
        <v>2151</v>
      </c>
      <c r="AH335" s="199">
        <f>AG335*AF335</f>
        <v>-4302</v>
      </c>
      <c r="AI335" s="200"/>
    </row>
    <row r="336" spans="1:35" ht="84">
      <c r="A336" s="108">
        <v>2019</v>
      </c>
      <c r="B336" s="108">
        <v>164</v>
      </c>
      <c r="C336" s="109" t="s">
        <v>719</v>
      </c>
      <c r="D336" s="194" t="s">
        <v>766</v>
      </c>
      <c r="E336" s="109" t="s">
        <v>748</v>
      </c>
      <c r="F336" s="201" t="s">
        <v>767</v>
      </c>
      <c r="G336" s="112">
        <v>206.54</v>
      </c>
      <c r="H336" s="112">
        <v>37.24</v>
      </c>
      <c r="I336" s="143" t="s">
        <v>79</v>
      </c>
      <c r="J336" s="112">
        <f>IF(I336="SI",G336-H336,G336)</f>
        <v>169.29999999999998</v>
      </c>
      <c r="K336" s="195" t="s">
        <v>768</v>
      </c>
      <c r="L336" s="108">
        <v>2019</v>
      </c>
      <c r="M336" s="108">
        <v>2043</v>
      </c>
      <c r="N336" s="109" t="s">
        <v>719</v>
      </c>
      <c r="O336" s="111" t="s">
        <v>769</v>
      </c>
      <c r="P336" s="109" t="s">
        <v>770</v>
      </c>
      <c r="Q336" s="109" t="s">
        <v>770</v>
      </c>
      <c r="R336" s="108">
        <v>3</v>
      </c>
      <c r="S336" s="111" t="s">
        <v>162</v>
      </c>
      <c r="T336" s="108">
        <v>1010503</v>
      </c>
      <c r="U336" s="108">
        <v>470</v>
      </c>
      <c r="V336" s="108">
        <v>2</v>
      </c>
      <c r="W336" s="108">
        <v>3</v>
      </c>
      <c r="X336" s="113">
        <v>2019</v>
      </c>
      <c r="Y336" s="113">
        <v>134</v>
      </c>
      <c r="Z336" s="113">
        <v>0</v>
      </c>
      <c r="AA336" s="114" t="s">
        <v>386</v>
      </c>
      <c r="AB336" s="108">
        <v>523</v>
      </c>
      <c r="AC336" s="109" t="s">
        <v>463</v>
      </c>
      <c r="AD336" s="196" t="s">
        <v>671</v>
      </c>
      <c r="AE336" s="196" t="s">
        <v>463</v>
      </c>
      <c r="AF336" s="197">
        <f>AE336-AD336</f>
        <v>-2</v>
      </c>
      <c r="AG336" s="198">
        <f>IF(AI336="SI",0,J336)</f>
        <v>169.29999999999998</v>
      </c>
      <c r="AH336" s="199">
        <f>AG336*AF336</f>
        <v>-338.59999999999997</v>
      </c>
      <c r="AI336" s="200"/>
    </row>
    <row r="337" spans="1:35" ht="84">
      <c r="A337" s="108">
        <v>2019</v>
      </c>
      <c r="B337" s="108">
        <v>164</v>
      </c>
      <c r="C337" s="109" t="s">
        <v>719</v>
      </c>
      <c r="D337" s="194" t="s">
        <v>766</v>
      </c>
      <c r="E337" s="109" t="s">
        <v>748</v>
      </c>
      <c r="F337" s="201" t="s">
        <v>767</v>
      </c>
      <c r="G337" s="112">
        <v>145.98</v>
      </c>
      <c r="H337" s="112">
        <v>26.33</v>
      </c>
      <c r="I337" s="143" t="s">
        <v>79</v>
      </c>
      <c r="J337" s="112">
        <f>IF(I337="SI",G337-H337,G337)</f>
        <v>119.64999999999999</v>
      </c>
      <c r="K337" s="195" t="s">
        <v>768</v>
      </c>
      <c r="L337" s="108">
        <v>2019</v>
      </c>
      <c r="M337" s="108">
        <v>2043</v>
      </c>
      <c r="N337" s="109" t="s">
        <v>719</v>
      </c>
      <c r="O337" s="111" t="s">
        <v>769</v>
      </c>
      <c r="P337" s="109" t="s">
        <v>770</v>
      </c>
      <c r="Q337" s="109" t="s">
        <v>770</v>
      </c>
      <c r="R337" s="108">
        <v>2</v>
      </c>
      <c r="S337" s="111" t="s">
        <v>103</v>
      </c>
      <c r="T337" s="108">
        <v>1040103</v>
      </c>
      <c r="U337" s="108">
        <v>1460</v>
      </c>
      <c r="V337" s="108">
        <v>4</v>
      </c>
      <c r="W337" s="108">
        <v>5</v>
      </c>
      <c r="X337" s="113">
        <v>2019</v>
      </c>
      <c r="Y337" s="113">
        <v>135</v>
      </c>
      <c r="Z337" s="113">
        <v>0</v>
      </c>
      <c r="AA337" s="114" t="s">
        <v>386</v>
      </c>
      <c r="AB337" s="108">
        <v>524</v>
      </c>
      <c r="AC337" s="109" t="s">
        <v>463</v>
      </c>
      <c r="AD337" s="196" t="s">
        <v>671</v>
      </c>
      <c r="AE337" s="196" t="s">
        <v>463</v>
      </c>
      <c r="AF337" s="197">
        <f>AE337-AD337</f>
        <v>-2</v>
      </c>
      <c r="AG337" s="198">
        <f>IF(AI337="SI",0,J337)</f>
        <v>119.64999999999999</v>
      </c>
      <c r="AH337" s="199">
        <f>AG337*AF337</f>
        <v>-239.29999999999998</v>
      </c>
      <c r="AI337" s="200"/>
    </row>
    <row r="338" spans="1:35" ht="84">
      <c r="A338" s="108">
        <v>2019</v>
      </c>
      <c r="B338" s="108">
        <v>165</v>
      </c>
      <c r="C338" s="109" t="s">
        <v>719</v>
      </c>
      <c r="D338" s="194" t="s">
        <v>771</v>
      </c>
      <c r="E338" s="109" t="s">
        <v>499</v>
      </c>
      <c r="F338" s="201" t="s">
        <v>772</v>
      </c>
      <c r="G338" s="112">
        <v>75.06</v>
      </c>
      <c r="H338" s="112">
        <v>0</v>
      </c>
      <c r="I338" s="143" t="s">
        <v>79</v>
      </c>
      <c r="J338" s="112">
        <f>IF(I338="SI",G338-H338,G338)</f>
        <v>75.06</v>
      </c>
      <c r="K338" s="195" t="s">
        <v>196</v>
      </c>
      <c r="L338" s="108">
        <v>2019</v>
      </c>
      <c r="M338" s="108">
        <v>2001</v>
      </c>
      <c r="N338" s="109" t="s">
        <v>515</v>
      </c>
      <c r="O338" s="111" t="s">
        <v>198</v>
      </c>
      <c r="P338" s="109" t="s">
        <v>199</v>
      </c>
      <c r="Q338" s="109" t="s">
        <v>84</v>
      </c>
      <c r="R338" s="108">
        <v>2</v>
      </c>
      <c r="S338" s="111" t="s">
        <v>103</v>
      </c>
      <c r="T338" s="108">
        <v>1040502</v>
      </c>
      <c r="U338" s="108">
        <v>1890</v>
      </c>
      <c r="V338" s="108">
        <v>2</v>
      </c>
      <c r="W338" s="108">
        <v>1</v>
      </c>
      <c r="X338" s="113">
        <v>2019</v>
      </c>
      <c r="Y338" s="113">
        <v>306</v>
      </c>
      <c r="Z338" s="113">
        <v>0</v>
      </c>
      <c r="AA338" s="114" t="s">
        <v>386</v>
      </c>
      <c r="AB338" s="108">
        <v>543</v>
      </c>
      <c r="AC338" s="109" t="s">
        <v>387</v>
      </c>
      <c r="AD338" s="196" t="s">
        <v>696</v>
      </c>
      <c r="AE338" s="196" t="s">
        <v>696</v>
      </c>
      <c r="AF338" s="197">
        <f>AE338-AD338</f>
        <v>0</v>
      </c>
      <c r="AG338" s="198">
        <f>IF(AI338="SI",0,J338)</f>
        <v>75.06</v>
      </c>
      <c r="AH338" s="199">
        <f>AG338*AF338</f>
        <v>0</v>
      </c>
      <c r="AI338" s="200"/>
    </row>
    <row r="339" spans="1:35" ht="84">
      <c r="A339" s="108">
        <v>2019</v>
      </c>
      <c r="B339" s="108">
        <v>165</v>
      </c>
      <c r="C339" s="109" t="s">
        <v>719</v>
      </c>
      <c r="D339" s="194" t="s">
        <v>771</v>
      </c>
      <c r="E339" s="109" t="s">
        <v>499</v>
      </c>
      <c r="F339" s="201" t="s">
        <v>773</v>
      </c>
      <c r="G339" s="112">
        <v>16.51</v>
      </c>
      <c r="H339" s="112">
        <v>16.51</v>
      </c>
      <c r="I339" s="143" t="s">
        <v>79</v>
      </c>
      <c r="J339" s="112">
        <f>IF(I339="SI",G339-H339,G339)</f>
        <v>0</v>
      </c>
      <c r="K339" s="195" t="s">
        <v>196</v>
      </c>
      <c r="L339" s="108">
        <v>2019</v>
      </c>
      <c r="M339" s="108">
        <v>2001</v>
      </c>
      <c r="N339" s="109" t="s">
        <v>515</v>
      </c>
      <c r="O339" s="111" t="s">
        <v>198</v>
      </c>
      <c r="P339" s="109" t="s">
        <v>199</v>
      </c>
      <c r="Q339" s="109" t="s">
        <v>84</v>
      </c>
      <c r="R339" s="108">
        <v>2</v>
      </c>
      <c r="S339" s="111" t="s">
        <v>103</v>
      </c>
      <c r="T339" s="108">
        <v>1040502</v>
      </c>
      <c r="U339" s="108">
        <v>1890</v>
      </c>
      <c r="V339" s="108">
        <v>2</v>
      </c>
      <c r="W339" s="108">
        <v>1</v>
      </c>
      <c r="X339" s="113">
        <v>2019</v>
      </c>
      <c r="Y339" s="113">
        <v>306</v>
      </c>
      <c r="Z339" s="113">
        <v>0</v>
      </c>
      <c r="AA339" s="114" t="s">
        <v>386</v>
      </c>
      <c r="AB339" s="108">
        <v>545</v>
      </c>
      <c r="AC339" s="109" t="s">
        <v>387</v>
      </c>
      <c r="AD339" s="196" t="s">
        <v>696</v>
      </c>
      <c r="AE339" s="196" t="s">
        <v>696</v>
      </c>
      <c r="AF339" s="197">
        <f>AE339-AD339</f>
        <v>0</v>
      </c>
      <c r="AG339" s="198">
        <f>IF(AI339="SI",0,J339)</f>
        <v>0</v>
      </c>
      <c r="AH339" s="199">
        <f>AG339*AF339</f>
        <v>0</v>
      </c>
      <c r="AI339" s="200"/>
    </row>
    <row r="340" spans="1:35" ht="84">
      <c r="A340" s="108">
        <v>2019</v>
      </c>
      <c r="B340" s="108">
        <v>165</v>
      </c>
      <c r="C340" s="109" t="s">
        <v>719</v>
      </c>
      <c r="D340" s="194" t="s">
        <v>771</v>
      </c>
      <c r="E340" s="109" t="s">
        <v>499</v>
      </c>
      <c r="F340" s="201" t="s">
        <v>772</v>
      </c>
      <c r="G340" s="112">
        <v>67.21</v>
      </c>
      <c r="H340" s="112">
        <v>0</v>
      </c>
      <c r="I340" s="143" t="s">
        <v>79</v>
      </c>
      <c r="J340" s="112">
        <f>IF(I340="SI",G340-H340,G340)</f>
        <v>67.21</v>
      </c>
      <c r="K340" s="195" t="s">
        <v>196</v>
      </c>
      <c r="L340" s="108">
        <v>2019</v>
      </c>
      <c r="M340" s="108">
        <v>2001</v>
      </c>
      <c r="N340" s="109" t="s">
        <v>515</v>
      </c>
      <c r="O340" s="111" t="s">
        <v>198</v>
      </c>
      <c r="P340" s="109" t="s">
        <v>199</v>
      </c>
      <c r="Q340" s="109" t="s">
        <v>84</v>
      </c>
      <c r="R340" s="108">
        <v>3</v>
      </c>
      <c r="S340" s="111" t="s">
        <v>162</v>
      </c>
      <c r="T340" s="108">
        <v>1080102</v>
      </c>
      <c r="U340" s="108">
        <v>2770</v>
      </c>
      <c r="V340" s="108">
        <v>4</v>
      </c>
      <c r="W340" s="108">
        <v>1</v>
      </c>
      <c r="X340" s="113">
        <v>2019</v>
      </c>
      <c r="Y340" s="113">
        <v>307</v>
      </c>
      <c r="Z340" s="113">
        <v>0</v>
      </c>
      <c r="AA340" s="114" t="s">
        <v>386</v>
      </c>
      <c r="AB340" s="108">
        <v>544</v>
      </c>
      <c r="AC340" s="109" t="s">
        <v>387</v>
      </c>
      <c r="AD340" s="196" t="s">
        <v>696</v>
      </c>
      <c r="AE340" s="196" t="s">
        <v>696</v>
      </c>
      <c r="AF340" s="197">
        <f>AE340-AD340</f>
        <v>0</v>
      </c>
      <c r="AG340" s="198">
        <f>IF(AI340="SI",0,J340)</f>
        <v>67.21</v>
      </c>
      <c r="AH340" s="199">
        <f>AG340*AF340</f>
        <v>0</v>
      </c>
      <c r="AI340" s="200"/>
    </row>
    <row r="341" spans="1:35" ht="84">
      <c r="A341" s="108">
        <v>2019</v>
      </c>
      <c r="B341" s="108">
        <v>165</v>
      </c>
      <c r="C341" s="109" t="s">
        <v>719</v>
      </c>
      <c r="D341" s="194" t="s">
        <v>771</v>
      </c>
      <c r="E341" s="109" t="s">
        <v>499</v>
      </c>
      <c r="F341" s="201" t="s">
        <v>773</v>
      </c>
      <c r="G341" s="112">
        <v>14.79</v>
      </c>
      <c r="H341" s="112">
        <v>14.79</v>
      </c>
      <c r="I341" s="143" t="s">
        <v>79</v>
      </c>
      <c r="J341" s="112">
        <f>IF(I341="SI",G341-H341,G341)</f>
        <v>0</v>
      </c>
      <c r="K341" s="195" t="s">
        <v>196</v>
      </c>
      <c r="L341" s="108">
        <v>2019</v>
      </c>
      <c r="M341" s="108">
        <v>2001</v>
      </c>
      <c r="N341" s="109" t="s">
        <v>515</v>
      </c>
      <c r="O341" s="111" t="s">
        <v>198</v>
      </c>
      <c r="P341" s="109" t="s">
        <v>199</v>
      </c>
      <c r="Q341" s="109" t="s">
        <v>84</v>
      </c>
      <c r="R341" s="108">
        <v>3</v>
      </c>
      <c r="S341" s="111" t="s">
        <v>162</v>
      </c>
      <c r="T341" s="108">
        <v>1080102</v>
      </c>
      <c r="U341" s="108">
        <v>2770</v>
      </c>
      <c r="V341" s="108">
        <v>4</v>
      </c>
      <c r="W341" s="108">
        <v>1</v>
      </c>
      <c r="X341" s="113">
        <v>2019</v>
      </c>
      <c r="Y341" s="113">
        <v>307</v>
      </c>
      <c r="Z341" s="113">
        <v>0</v>
      </c>
      <c r="AA341" s="114" t="s">
        <v>386</v>
      </c>
      <c r="AB341" s="108">
        <v>546</v>
      </c>
      <c r="AC341" s="109" t="s">
        <v>387</v>
      </c>
      <c r="AD341" s="196" t="s">
        <v>696</v>
      </c>
      <c r="AE341" s="196" t="s">
        <v>696</v>
      </c>
      <c r="AF341" s="197">
        <f>AE341-AD341</f>
        <v>0</v>
      </c>
      <c r="AG341" s="198">
        <f>IF(AI341="SI",0,J341)</f>
        <v>0</v>
      </c>
      <c r="AH341" s="199">
        <f>AG341*AF341</f>
        <v>0</v>
      </c>
      <c r="AI341" s="200"/>
    </row>
    <row r="342" spans="1:35" ht="24">
      <c r="A342" s="108">
        <v>2019</v>
      </c>
      <c r="B342" s="108">
        <v>166</v>
      </c>
      <c r="C342" s="109" t="s">
        <v>774</v>
      </c>
      <c r="D342" s="194" t="s">
        <v>775</v>
      </c>
      <c r="E342" s="109" t="s">
        <v>719</v>
      </c>
      <c r="F342" s="201" t="s">
        <v>776</v>
      </c>
      <c r="G342" s="112">
        <v>90.61</v>
      </c>
      <c r="H342" s="112">
        <v>0</v>
      </c>
      <c r="I342" s="143" t="s">
        <v>157</v>
      </c>
      <c r="J342" s="112">
        <f>IF(I342="SI",G342-H342,G342)</f>
        <v>90.61</v>
      </c>
      <c r="K342" s="195" t="s">
        <v>84</v>
      </c>
      <c r="L342" s="108">
        <v>2019</v>
      </c>
      <c r="M342" s="108">
        <v>2067</v>
      </c>
      <c r="N342" s="109" t="s">
        <v>679</v>
      </c>
      <c r="O342" s="111" t="s">
        <v>220</v>
      </c>
      <c r="P342" s="109" t="s">
        <v>221</v>
      </c>
      <c r="Q342" s="109" t="s">
        <v>222</v>
      </c>
      <c r="R342" s="108">
        <v>1</v>
      </c>
      <c r="S342" s="111" t="s">
        <v>85</v>
      </c>
      <c r="T342" s="108">
        <v>1010303</v>
      </c>
      <c r="U342" s="108">
        <v>250</v>
      </c>
      <c r="V342" s="108">
        <v>2</v>
      </c>
      <c r="W342" s="108">
        <v>2</v>
      </c>
      <c r="X342" s="113">
        <v>2019</v>
      </c>
      <c r="Y342" s="113">
        <v>87</v>
      </c>
      <c r="Z342" s="113">
        <v>0</v>
      </c>
      <c r="AA342" s="114" t="s">
        <v>386</v>
      </c>
      <c r="AB342" s="108">
        <v>529</v>
      </c>
      <c r="AC342" s="109" t="s">
        <v>463</v>
      </c>
      <c r="AD342" s="196" t="s">
        <v>559</v>
      </c>
      <c r="AE342" s="196" t="s">
        <v>463</v>
      </c>
      <c r="AF342" s="197">
        <f>AE342-AD342</f>
        <v>-16</v>
      </c>
      <c r="AG342" s="198">
        <f>IF(AI342="SI",0,J342)</f>
        <v>90.61</v>
      </c>
      <c r="AH342" s="199">
        <f>AG342*AF342</f>
        <v>-1449.76</v>
      </c>
      <c r="AI342" s="200"/>
    </row>
    <row r="343" spans="1:35" ht="60">
      <c r="A343" s="108">
        <v>2019</v>
      </c>
      <c r="B343" s="108">
        <v>167</v>
      </c>
      <c r="C343" s="109" t="s">
        <v>718</v>
      </c>
      <c r="D343" s="194" t="s">
        <v>777</v>
      </c>
      <c r="E343" s="109" t="s">
        <v>719</v>
      </c>
      <c r="F343" s="201" t="s">
        <v>778</v>
      </c>
      <c r="G343" s="112">
        <v>6689.84</v>
      </c>
      <c r="H343" s="112">
        <v>608.17</v>
      </c>
      <c r="I343" s="143" t="s">
        <v>79</v>
      </c>
      <c r="J343" s="112">
        <f>IF(I343="SI",G343-H343,G343)</f>
        <v>6081.67</v>
      </c>
      <c r="K343" s="195" t="s">
        <v>84</v>
      </c>
      <c r="L343" s="108">
        <v>2019</v>
      </c>
      <c r="M343" s="108">
        <v>2089</v>
      </c>
      <c r="N343" s="109" t="s">
        <v>774</v>
      </c>
      <c r="O343" s="111" t="s">
        <v>92</v>
      </c>
      <c r="P343" s="109" t="s">
        <v>93</v>
      </c>
      <c r="Q343" s="109" t="s">
        <v>93</v>
      </c>
      <c r="R343" s="108">
        <v>1</v>
      </c>
      <c r="S343" s="111" t="s">
        <v>85</v>
      </c>
      <c r="T343" s="108">
        <v>1090503</v>
      </c>
      <c r="U343" s="108">
        <v>3550</v>
      </c>
      <c r="V343" s="108">
        <v>2</v>
      </c>
      <c r="W343" s="108">
        <v>1</v>
      </c>
      <c r="X343" s="113">
        <v>2019</v>
      </c>
      <c r="Y343" s="113">
        <v>3</v>
      </c>
      <c r="Z343" s="113">
        <v>0</v>
      </c>
      <c r="AA343" s="114" t="s">
        <v>779</v>
      </c>
      <c r="AB343" s="108">
        <v>930</v>
      </c>
      <c r="AC343" s="109" t="s">
        <v>779</v>
      </c>
      <c r="AD343" s="196" t="s">
        <v>780</v>
      </c>
      <c r="AE343" s="196" t="s">
        <v>779</v>
      </c>
      <c r="AF343" s="197">
        <f>AE343-AD343</f>
        <v>79</v>
      </c>
      <c r="AG343" s="198">
        <f>IF(AI343="SI",0,J343)</f>
        <v>6081.67</v>
      </c>
      <c r="AH343" s="199">
        <f>AG343*AF343</f>
        <v>480451.93</v>
      </c>
      <c r="AI343" s="200"/>
    </row>
    <row r="344" spans="1:35" ht="24">
      <c r="A344" s="108">
        <v>2019</v>
      </c>
      <c r="B344" s="108">
        <v>168</v>
      </c>
      <c r="C344" s="109" t="s">
        <v>718</v>
      </c>
      <c r="D344" s="194" t="s">
        <v>781</v>
      </c>
      <c r="E344" s="109" t="s">
        <v>757</v>
      </c>
      <c r="F344" s="201" t="s">
        <v>782</v>
      </c>
      <c r="G344" s="112">
        <v>805.57</v>
      </c>
      <c r="H344" s="112">
        <v>0</v>
      </c>
      <c r="I344" s="143" t="s">
        <v>79</v>
      </c>
      <c r="J344" s="112">
        <f>IF(I344="SI",G344-H344,G344)</f>
        <v>805.57</v>
      </c>
      <c r="K344" s="195" t="s">
        <v>534</v>
      </c>
      <c r="L344" s="108">
        <v>0</v>
      </c>
      <c r="M344" s="108">
        <v>2127</v>
      </c>
      <c r="N344" s="109"/>
      <c r="O344" s="111" t="s">
        <v>260</v>
      </c>
      <c r="P344" s="109" t="s">
        <v>261</v>
      </c>
      <c r="Q344" s="109" t="s">
        <v>261</v>
      </c>
      <c r="R344" s="108">
        <v>2</v>
      </c>
      <c r="S344" s="111" t="s">
        <v>103</v>
      </c>
      <c r="T344" s="108">
        <v>1040203</v>
      </c>
      <c r="U344" s="108">
        <v>1570</v>
      </c>
      <c r="V344" s="108">
        <v>4</v>
      </c>
      <c r="W344" s="108">
        <v>4</v>
      </c>
      <c r="X344" s="113">
        <v>2019</v>
      </c>
      <c r="Y344" s="113">
        <v>95</v>
      </c>
      <c r="Z344" s="113">
        <v>0</v>
      </c>
      <c r="AA344" s="114" t="s">
        <v>386</v>
      </c>
      <c r="AB344" s="108">
        <v>535</v>
      </c>
      <c r="AC344" s="109" t="s">
        <v>463</v>
      </c>
      <c r="AD344" s="196" t="s">
        <v>783</v>
      </c>
      <c r="AE344" s="196" t="s">
        <v>783</v>
      </c>
      <c r="AF344" s="197">
        <f>AE344-AD344</f>
        <v>0</v>
      </c>
      <c r="AG344" s="198">
        <f>IF(AI344="SI",0,J344)</f>
        <v>805.57</v>
      </c>
      <c r="AH344" s="199">
        <f>AG344*AF344</f>
        <v>0</v>
      </c>
      <c r="AI344" s="200"/>
    </row>
    <row r="345" spans="1:35" ht="24">
      <c r="A345" s="108">
        <v>2019</v>
      </c>
      <c r="B345" s="108">
        <v>168</v>
      </c>
      <c r="C345" s="109" t="s">
        <v>718</v>
      </c>
      <c r="D345" s="194" t="s">
        <v>781</v>
      </c>
      <c r="E345" s="109" t="s">
        <v>757</v>
      </c>
      <c r="F345" s="201" t="s">
        <v>782</v>
      </c>
      <c r="G345" s="112">
        <v>177.23</v>
      </c>
      <c r="H345" s="112">
        <v>177.23</v>
      </c>
      <c r="I345" s="143" t="s">
        <v>79</v>
      </c>
      <c r="J345" s="112">
        <f>IF(I345="SI",G345-H345,G345)</f>
        <v>0</v>
      </c>
      <c r="K345" s="195" t="s">
        <v>534</v>
      </c>
      <c r="L345" s="108">
        <v>0</v>
      </c>
      <c r="M345" s="108">
        <v>2127</v>
      </c>
      <c r="N345" s="109"/>
      <c r="O345" s="111" t="s">
        <v>260</v>
      </c>
      <c r="P345" s="109" t="s">
        <v>261</v>
      </c>
      <c r="Q345" s="109" t="s">
        <v>261</v>
      </c>
      <c r="R345" s="108">
        <v>2</v>
      </c>
      <c r="S345" s="111" t="s">
        <v>103</v>
      </c>
      <c r="T345" s="108">
        <v>1040203</v>
      </c>
      <c r="U345" s="108">
        <v>1570</v>
      </c>
      <c r="V345" s="108">
        <v>4</v>
      </c>
      <c r="W345" s="108">
        <v>4</v>
      </c>
      <c r="X345" s="113">
        <v>2019</v>
      </c>
      <c r="Y345" s="113">
        <v>95</v>
      </c>
      <c r="Z345" s="113">
        <v>0</v>
      </c>
      <c r="AA345" s="114" t="s">
        <v>386</v>
      </c>
      <c r="AB345" s="108">
        <v>536</v>
      </c>
      <c r="AC345" s="109" t="s">
        <v>463</v>
      </c>
      <c r="AD345" s="196" t="s">
        <v>783</v>
      </c>
      <c r="AE345" s="196" t="s">
        <v>783</v>
      </c>
      <c r="AF345" s="197">
        <f>AE345-AD345</f>
        <v>0</v>
      </c>
      <c r="AG345" s="198">
        <f>IF(AI345="SI",0,J345)</f>
        <v>0</v>
      </c>
      <c r="AH345" s="199">
        <f>AG345*AF345</f>
        <v>0</v>
      </c>
      <c r="AI345" s="200"/>
    </row>
    <row r="346" spans="1:35" ht="24">
      <c r="A346" s="108">
        <v>2019</v>
      </c>
      <c r="B346" s="108">
        <v>169</v>
      </c>
      <c r="C346" s="109" t="s">
        <v>718</v>
      </c>
      <c r="D346" s="194" t="s">
        <v>784</v>
      </c>
      <c r="E346" s="109" t="s">
        <v>757</v>
      </c>
      <c r="F346" s="201" t="s">
        <v>782</v>
      </c>
      <c r="G346" s="112">
        <v>396.44</v>
      </c>
      <c r="H346" s="112">
        <v>0</v>
      </c>
      <c r="I346" s="143" t="s">
        <v>79</v>
      </c>
      <c r="J346" s="112">
        <f>IF(I346="SI",G346-H346,G346)</f>
        <v>396.44</v>
      </c>
      <c r="K346" s="195" t="s">
        <v>534</v>
      </c>
      <c r="L346" s="108">
        <v>0</v>
      </c>
      <c r="M346" s="108">
        <v>2127</v>
      </c>
      <c r="N346" s="109"/>
      <c r="O346" s="111" t="s">
        <v>260</v>
      </c>
      <c r="P346" s="109" t="s">
        <v>261</v>
      </c>
      <c r="Q346" s="109" t="s">
        <v>261</v>
      </c>
      <c r="R346" s="108">
        <v>2</v>
      </c>
      <c r="S346" s="111" t="s">
        <v>103</v>
      </c>
      <c r="T346" s="108">
        <v>1040103</v>
      </c>
      <c r="U346" s="108">
        <v>1460</v>
      </c>
      <c r="V346" s="108">
        <v>4</v>
      </c>
      <c r="W346" s="108">
        <v>4</v>
      </c>
      <c r="X346" s="113">
        <v>2019</v>
      </c>
      <c r="Y346" s="113">
        <v>94</v>
      </c>
      <c r="Z346" s="113">
        <v>0</v>
      </c>
      <c r="AA346" s="114" t="s">
        <v>386</v>
      </c>
      <c r="AB346" s="108">
        <v>537</v>
      </c>
      <c r="AC346" s="109" t="s">
        <v>463</v>
      </c>
      <c r="AD346" s="196" t="s">
        <v>783</v>
      </c>
      <c r="AE346" s="196" t="s">
        <v>783</v>
      </c>
      <c r="AF346" s="197">
        <f>AE346-AD346</f>
        <v>0</v>
      </c>
      <c r="AG346" s="198">
        <f>IF(AI346="SI",0,J346)</f>
        <v>396.44</v>
      </c>
      <c r="AH346" s="199">
        <f>AG346*AF346</f>
        <v>0</v>
      </c>
      <c r="AI346" s="200"/>
    </row>
    <row r="347" spans="1:35" ht="24">
      <c r="A347" s="108">
        <v>2019</v>
      </c>
      <c r="B347" s="108">
        <v>169</v>
      </c>
      <c r="C347" s="109" t="s">
        <v>718</v>
      </c>
      <c r="D347" s="194" t="s">
        <v>784</v>
      </c>
      <c r="E347" s="109" t="s">
        <v>757</v>
      </c>
      <c r="F347" s="201" t="s">
        <v>782</v>
      </c>
      <c r="G347" s="112">
        <v>87.22</v>
      </c>
      <c r="H347" s="112">
        <v>87.22</v>
      </c>
      <c r="I347" s="143" t="s">
        <v>79</v>
      </c>
      <c r="J347" s="112">
        <f>IF(I347="SI",G347-H347,G347)</f>
        <v>0</v>
      </c>
      <c r="K347" s="195" t="s">
        <v>534</v>
      </c>
      <c r="L347" s="108">
        <v>0</v>
      </c>
      <c r="M347" s="108">
        <v>2127</v>
      </c>
      <c r="N347" s="109"/>
      <c r="O347" s="111" t="s">
        <v>260</v>
      </c>
      <c r="P347" s="109" t="s">
        <v>261</v>
      </c>
      <c r="Q347" s="109" t="s">
        <v>261</v>
      </c>
      <c r="R347" s="108">
        <v>2</v>
      </c>
      <c r="S347" s="111" t="s">
        <v>103</v>
      </c>
      <c r="T347" s="108">
        <v>1040103</v>
      </c>
      <c r="U347" s="108">
        <v>1460</v>
      </c>
      <c r="V347" s="108">
        <v>4</v>
      </c>
      <c r="W347" s="108">
        <v>4</v>
      </c>
      <c r="X347" s="113">
        <v>2019</v>
      </c>
      <c r="Y347" s="113">
        <v>94</v>
      </c>
      <c r="Z347" s="113">
        <v>0</v>
      </c>
      <c r="AA347" s="114" t="s">
        <v>386</v>
      </c>
      <c r="AB347" s="108">
        <v>538</v>
      </c>
      <c r="AC347" s="109" t="s">
        <v>463</v>
      </c>
      <c r="AD347" s="196" t="s">
        <v>783</v>
      </c>
      <c r="AE347" s="196" t="s">
        <v>783</v>
      </c>
      <c r="AF347" s="197">
        <f>AE347-AD347</f>
        <v>0</v>
      </c>
      <c r="AG347" s="198">
        <f>IF(AI347="SI",0,J347)</f>
        <v>0</v>
      </c>
      <c r="AH347" s="199">
        <f>AG347*AF347</f>
        <v>0</v>
      </c>
      <c r="AI347" s="200"/>
    </row>
    <row r="348" spans="1:35" ht="24">
      <c r="A348" s="108">
        <v>2019</v>
      </c>
      <c r="B348" s="108">
        <v>170</v>
      </c>
      <c r="C348" s="109" t="s">
        <v>718</v>
      </c>
      <c r="D348" s="194" t="s">
        <v>785</v>
      </c>
      <c r="E348" s="109" t="s">
        <v>757</v>
      </c>
      <c r="F348" s="201" t="s">
        <v>782</v>
      </c>
      <c r="G348" s="112">
        <v>162.97</v>
      </c>
      <c r="H348" s="112">
        <v>0</v>
      </c>
      <c r="I348" s="143" t="s">
        <v>79</v>
      </c>
      <c r="J348" s="112">
        <f>IF(I348="SI",G348-H348,G348)</f>
        <v>162.97</v>
      </c>
      <c r="K348" s="195" t="s">
        <v>534</v>
      </c>
      <c r="L348" s="108">
        <v>0</v>
      </c>
      <c r="M348" s="108">
        <v>2127</v>
      </c>
      <c r="N348" s="109"/>
      <c r="O348" s="111" t="s">
        <v>260</v>
      </c>
      <c r="P348" s="109" t="s">
        <v>261</v>
      </c>
      <c r="Q348" s="109" t="s">
        <v>261</v>
      </c>
      <c r="R348" s="108">
        <v>3</v>
      </c>
      <c r="S348" s="111" t="s">
        <v>162</v>
      </c>
      <c r="T348" s="108">
        <v>1010503</v>
      </c>
      <c r="U348" s="108">
        <v>470</v>
      </c>
      <c r="V348" s="108">
        <v>2</v>
      </c>
      <c r="W348" s="108">
        <v>2</v>
      </c>
      <c r="X348" s="113">
        <v>2019</v>
      </c>
      <c r="Y348" s="113">
        <v>93</v>
      </c>
      <c r="Z348" s="113">
        <v>0</v>
      </c>
      <c r="AA348" s="114" t="s">
        <v>386</v>
      </c>
      <c r="AB348" s="108">
        <v>539</v>
      </c>
      <c r="AC348" s="109" t="s">
        <v>463</v>
      </c>
      <c r="AD348" s="196" t="s">
        <v>783</v>
      </c>
      <c r="AE348" s="196" t="s">
        <v>783</v>
      </c>
      <c r="AF348" s="197">
        <f>AE348-AD348</f>
        <v>0</v>
      </c>
      <c r="AG348" s="198">
        <f>IF(AI348="SI",0,J348)</f>
        <v>162.97</v>
      </c>
      <c r="AH348" s="199">
        <f>AG348*AF348</f>
        <v>0</v>
      </c>
      <c r="AI348" s="200"/>
    </row>
    <row r="349" spans="1:35" ht="24">
      <c r="A349" s="108">
        <v>2019</v>
      </c>
      <c r="B349" s="108">
        <v>170</v>
      </c>
      <c r="C349" s="109" t="s">
        <v>718</v>
      </c>
      <c r="D349" s="194" t="s">
        <v>785</v>
      </c>
      <c r="E349" s="109" t="s">
        <v>757</v>
      </c>
      <c r="F349" s="201" t="s">
        <v>782</v>
      </c>
      <c r="G349" s="112">
        <v>35.85</v>
      </c>
      <c r="H349" s="112">
        <v>35.85</v>
      </c>
      <c r="I349" s="143" t="s">
        <v>79</v>
      </c>
      <c r="J349" s="112">
        <f>IF(I349="SI",G349-H349,G349)</f>
        <v>0</v>
      </c>
      <c r="K349" s="195" t="s">
        <v>534</v>
      </c>
      <c r="L349" s="108">
        <v>0</v>
      </c>
      <c r="M349" s="108">
        <v>2127</v>
      </c>
      <c r="N349" s="109"/>
      <c r="O349" s="111" t="s">
        <v>260</v>
      </c>
      <c r="P349" s="109" t="s">
        <v>261</v>
      </c>
      <c r="Q349" s="109" t="s">
        <v>261</v>
      </c>
      <c r="R349" s="108">
        <v>3</v>
      </c>
      <c r="S349" s="111" t="s">
        <v>162</v>
      </c>
      <c r="T349" s="108">
        <v>1010503</v>
      </c>
      <c r="U349" s="108">
        <v>470</v>
      </c>
      <c r="V349" s="108">
        <v>2</v>
      </c>
      <c r="W349" s="108">
        <v>2</v>
      </c>
      <c r="X349" s="113">
        <v>2019</v>
      </c>
      <c r="Y349" s="113">
        <v>93</v>
      </c>
      <c r="Z349" s="113">
        <v>0</v>
      </c>
      <c r="AA349" s="114" t="s">
        <v>386</v>
      </c>
      <c r="AB349" s="108">
        <v>540</v>
      </c>
      <c r="AC349" s="109" t="s">
        <v>463</v>
      </c>
      <c r="AD349" s="196" t="s">
        <v>783</v>
      </c>
      <c r="AE349" s="196" t="s">
        <v>783</v>
      </c>
      <c r="AF349" s="197">
        <f>AE349-AD349</f>
        <v>0</v>
      </c>
      <c r="AG349" s="198">
        <f>IF(AI349="SI",0,J349)</f>
        <v>0</v>
      </c>
      <c r="AH349" s="199">
        <f>AG349*AF349</f>
        <v>0</v>
      </c>
      <c r="AI349" s="200"/>
    </row>
    <row r="350" spans="1:35" ht="24">
      <c r="A350" s="108">
        <v>2019</v>
      </c>
      <c r="B350" s="108">
        <v>171</v>
      </c>
      <c r="C350" s="109" t="s">
        <v>718</v>
      </c>
      <c r="D350" s="194" t="s">
        <v>786</v>
      </c>
      <c r="E350" s="109" t="s">
        <v>757</v>
      </c>
      <c r="F350" s="201" t="s">
        <v>782</v>
      </c>
      <c r="G350" s="112">
        <v>35.06</v>
      </c>
      <c r="H350" s="112">
        <v>0</v>
      </c>
      <c r="I350" s="143" t="s">
        <v>79</v>
      </c>
      <c r="J350" s="112">
        <f>IF(I350="SI",G350-H350,G350)</f>
        <v>35.06</v>
      </c>
      <c r="K350" s="195" t="s">
        <v>534</v>
      </c>
      <c r="L350" s="108">
        <v>0</v>
      </c>
      <c r="M350" s="108">
        <v>2127</v>
      </c>
      <c r="N350" s="109"/>
      <c r="O350" s="111" t="s">
        <v>260</v>
      </c>
      <c r="P350" s="109" t="s">
        <v>261</v>
      </c>
      <c r="Q350" s="109" t="s">
        <v>261</v>
      </c>
      <c r="R350" s="108">
        <v>3</v>
      </c>
      <c r="S350" s="111" t="s">
        <v>162</v>
      </c>
      <c r="T350" s="108">
        <v>1010503</v>
      </c>
      <c r="U350" s="108">
        <v>470</v>
      </c>
      <c r="V350" s="108">
        <v>2</v>
      </c>
      <c r="W350" s="108">
        <v>2</v>
      </c>
      <c r="X350" s="113">
        <v>2019</v>
      </c>
      <c r="Y350" s="113">
        <v>93</v>
      </c>
      <c r="Z350" s="113">
        <v>0</v>
      </c>
      <c r="AA350" s="114" t="s">
        <v>386</v>
      </c>
      <c r="AB350" s="108">
        <v>539</v>
      </c>
      <c r="AC350" s="109" t="s">
        <v>463</v>
      </c>
      <c r="AD350" s="196" t="s">
        <v>783</v>
      </c>
      <c r="AE350" s="196" t="s">
        <v>783</v>
      </c>
      <c r="AF350" s="197">
        <f>AE350-AD350</f>
        <v>0</v>
      </c>
      <c r="AG350" s="198">
        <f>IF(AI350="SI",0,J350)</f>
        <v>35.06</v>
      </c>
      <c r="AH350" s="199">
        <f>AG350*AF350</f>
        <v>0</v>
      </c>
      <c r="AI350" s="200"/>
    </row>
    <row r="351" spans="1:35" ht="24">
      <c r="A351" s="108">
        <v>2019</v>
      </c>
      <c r="B351" s="108">
        <v>171</v>
      </c>
      <c r="C351" s="109" t="s">
        <v>718</v>
      </c>
      <c r="D351" s="194" t="s">
        <v>786</v>
      </c>
      <c r="E351" s="109" t="s">
        <v>757</v>
      </c>
      <c r="F351" s="201" t="s">
        <v>782</v>
      </c>
      <c r="G351" s="112">
        <v>7.71</v>
      </c>
      <c r="H351" s="112">
        <v>7.71</v>
      </c>
      <c r="I351" s="143" t="s">
        <v>79</v>
      </c>
      <c r="J351" s="112">
        <f>IF(I351="SI",G351-H351,G351)</f>
        <v>0</v>
      </c>
      <c r="K351" s="195" t="s">
        <v>534</v>
      </c>
      <c r="L351" s="108">
        <v>0</v>
      </c>
      <c r="M351" s="108">
        <v>2127</v>
      </c>
      <c r="N351" s="109"/>
      <c r="O351" s="111" t="s">
        <v>260</v>
      </c>
      <c r="P351" s="109" t="s">
        <v>261</v>
      </c>
      <c r="Q351" s="109" t="s">
        <v>261</v>
      </c>
      <c r="R351" s="108">
        <v>3</v>
      </c>
      <c r="S351" s="111" t="s">
        <v>162</v>
      </c>
      <c r="T351" s="108">
        <v>1010503</v>
      </c>
      <c r="U351" s="108">
        <v>470</v>
      </c>
      <c r="V351" s="108">
        <v>2</v>
      </c>
      <c r="W351" s="108">
        <v>2</v>
      </c>
      <c r="X351" s="113">
        <v>2019</v>
      </c>
      <c r="Y351" s="113">
        <v>93</v>
      </c>
      <c r="Z351" s="113">
        <v>0</v>
      </c>
      <c r="AA351" s="114" t="s">
        <v>386</v>
      </c>
      <c r="AB351" s="108">
        <v>540</v>
      </c>
      <c r="AC351" s="109" t="s">
        <v>463</v>
      </c>
      <c r="AD351" s="196" t="s">
        <v>783</v>
      </c>
      <c r="AE351" s="196" t="s">
        <v>783</v>
      </c>
      <c r="AF351" s="197">
        <f>AE351-AD351</f>
        <v>0</v>
      </c>
      <c r="AG351" s="198">
        <f>IF(AI351="SI",0,J351)</f>
        <v>0</v>
      </c>
      <c r="AH351" s="199">
        <f>AG351*AF351</f>
        <v>0</v>
      </c>
      <c r="AI351" s="200"/>
    </row>
    <row r="352" spans="1:35" ht="24">
      <c r="A352" s="108">
        <v>2019</v>
      </c>
      <c r="B352" s="108">
        <v>172</v>
      </c>
      <c r="C352" s="109" t="s">
        <v>718</v>
      </c>
      <c r="D352" s="194" t="s">
        <v>787</v>
      </c>
      <c r="E352" s="109" t="s">
        <v>757</v>
      </c>
      <c r="F352" s="201" t="s">
        <v>782</v>
      </c>
      <c r="G352" s="112">
        <v>54.66</v>
      </c>
      <c r="H352" s="112">
        <v>0</v>
      </c>
      <c r="I352" s="143" t="s">
        <v>79</v>
      </c>
      <c r="J352" s="112">
        <f>IF(I352="SI",G352-H352,G352)</f>
        <v>54.66</v>
      </c>
      <c r="K352" s="195" t="s">
        <v>534</v>
      </c>
      <c r="L352" s="108">
        <v>0</v>
      </c>
      <c r="M352" s="108">
        <v>2127</v>
      </c>
      <c r="N352" s="109"/>
      <c r="O352" s="111" t="s">
        <v>260</v>
      </c>
      <c r="P352" s="109" t="s">
        <v>261</v>
      </c>
      <c r="Q352" s="109" t="s">
        <v>261</v>
      </c>
      <c r="R352" s="108">
        <v>3</v>
      </c>
      <c r="S352" s="111" t="s">
        <v>162</v>
      </c>
      <c r="T352" s="108">
        <v>1010503</v>
      </c>
      <c r="U352" s="108">
        <v>470</v>
      </c>
      <c r="V352" s="108">
        <v>2</v>
      </c>
      <c r="W352" s="108">
        <v>2</v>
      </c>
      <c r="X352" s="113">
        <v>2019</v>
      </c>
      <c r="Y352" s="113">
        <v>93</v>
      </c>
      <c r="Z352" s="113">
        <v>0</v>
      </c>
      <c r="AA352" s="114" t="s">
        <v>386</v>
      </c>
      <c r="AB352" s="108">
        <v>539</v>
      </c>
      <c r="AC352" s="109" t="s">
        <v>463</v>
      </c>
      <c r="AD352" s="196" t="s">
        <v>783</v>
      </c>
      <c r="AE352" s="196" t="s">
        <v>783</v>
      </c>
      <c r="AF352" s="197">
        <f>AE352-AD352</f>
        <v>0</v>
      </c>
      <c r="AG352" s="198">
        <f>IF(AI352="SI",0,J352)</f>
        <v>54.66</v>
      </c>
      <c r="AH352" s="199">
        <f>AG352*AF352</f>
        <v>0</v>
      </c>
      <c r="AI352" s="200"/>
    </row>
    <row r="353" spans="1:35" ht="24">
      <c r="A353" s="108">
        <v>2019</v>
      </c>
      <c r="B353" s="108">
        <v>172</v>
      </c>
      <c r="C353" s="109" t="s">
        <v>718</v>
      </c>
      <c r="D353" s="194" t="s">
        <v>787</v>
      </c>
      <c r="E353" s="109" t="s">
        <v>757</v>
      </c>
      <c r="F353" s="201" t="s">
        <v>782</v>
      </c>
      <c r="G353" s="112">
        <v>12.03</v>
      </c>
      <c r="H353" s="112">
        <v>12.03</v>
      </c>
      <c r="I353" s="143" t="s">
        <v>79</v>
      </c>
      <c r="J353" s="112">
        <f>IF(I353="SI",G353-H353,G353)</f>
        <v>0</v>
      </c>
      <c r="K353" s="195" t="s">
        <v>534</v>
      </c>
      <c r="L353" s="108">
        <v>0</v>
      </c>
      <c r="M353" s="108">
        <v>2127</v>
      </c>
      <c r="N353" s="109"/>
      <c r="O353" s="111" t="s">
        <v>260</v>
      </c>
      <c r="P353" s="109" t="s">
        <v>261</v>
      </c>
      <c r="Q353" s="109" t="s">
        <v>261</v>
      </c>
      <c r="R353" s="108">
        <v>3</v>
      </c>
      <c r="S353" s="111" t="s">
        <v>162</v>
      </c>
      <c r="T353" s="108">
        <v>1010503</v>
      </c>
      <c r="U353" s="108">
        <v>470</v>
      </c>
      <c r="V353" s="108">
        <v>2</v>
      </c>
      <c r="W353" s="108">
        <v>2</v>
      </c>
      <c r="X353" s="113">
        <v>2019</v>
      </c>
      <c r="Y353" s="113">
        <v>93</v>
      </c>
      <c r="Z353" s="113">
        <v>0</v>
      </c>
      <c r="AA353" s="114" t="s">
        <v>386</v>
      </c>
      <c r="AB353" s="108">
        <v>540</v>
      </c>
      <c r="AC353" s="109" t="s">
        <v>463</v>
      </c>
      <c r="AD353" s="196" t="s">
        <v>783</v>
      </c>
      <c r="AE353" s="196" t="s">
        <v>783</v>
      </c>
      <c r="AF353" s="197">
        <f>AE353-AD353</f>
        <v>0</v>
      </c>
      <c r="AG353" s="198">
        <f>IF(AI353="SI",0,J353)</f>
        <v>0</v>
      </c>
      <c r="AH353" s="199">
        <f>AG353*AF353</f>
        <v>0</v>
      </c>
      <c r="AI353" s="200"/>
    </row>
    <row r="354" spans="1:35" ht="36">
      <c r="A354" s="108">
        <v>2019</v>
      </c>
      <c r="B354" s="108">
        <v>173</v>
      </c>
      <c r="C354" s="109" t="s">
        <v>715</v>
      </c>
      <c r="D354" s="194" t="s">
        <v>788</v>
      </c>
      <c r="E354" s="109" t="s">
        <v>388</v>
      </c>
      <c r="F354" s="201" t="s">
        <v>686</v>
      </c>
      <c r="G354" s="112">
        <v>952.62</v>
      </c>
      <c r="H354" s="112">
        <v>86.6</v>
      </c>
      <c r="I354" s="143" t="s">
        <v>79</v>
      </c>
      <c r="J354" s="112">
        <f>IF(I354="SI",G354-H354,G354)</f>
        <v>866.02</v>
      </c>
      <c r="K354" s="195" t="s">
        <v>84</v>
      </c>
      <c r="L354" s="108">
        <v>2019</v>
      </c>
      <c r="M354" s="108">
        <v>2245</v>
      </c>
      <c r="N354" s="109" t="s">
        <v>789</v>
      </c>
      <c r="O354" s="111" t="s">
        <v>127</v>
      </c>
      <c r="P354" s="109" t="s">
        <v>128</v>
      </c>
      <c r="Q354" s="109" t="s">
        <v>128</v>
      </c>
      <c r="R354" s="108">
        <v>1</v>
      </c>
      <c r="S354" s="111" t="s">
        <v>85</v>
      </c>
      <c r="T354" s="108">
        <v>1090503</v>
      </c>
      <c r="U354" s="108">
        <v>3550</v>
      </c>
      <c r="V354" s="108">
        <v>2</v>
      </c>
      <c r="W354" s="108">
        <v>2</v>
      </c>
      <c r="X354" s="113">
        <v>2019</v>
      </c>
      <c r="Y354" s="113">
        <v>113</v>
      </c>
      <c r="Z354" s="113">
        <v>0</v>
      </c>
      <c r="AA354" s="114" t="s">
        <v>386</v>
      </c>
      <c r="AB354" s="108">
        <v>521</v>
      </c>
      <c r="AC354" s="109" t="s">
        <v>463</v>
      </c>
      <c r="AD354" s="196" t="s">
        <v>559</v>
      </c>
      <c r="AE354" s="196" t="s">
        <v>463</v>
      </c>
      <c r="AF354" s="197">
        <f>AE354-AD354</f>
        <v>-16</v>
      </c>
      <c r="AG354" s="198">
        <f>IF(AI354="SI",0,J354)</f>
        <v>866.02</v>
      </c>
      <c r="AH354" s="199">
        <f>AG354*AF354</f>
        <v>-13856.32</v>
      </c>
      <c r="AI354" s="200"/>
    </row>
    <row r="355" spans="1:35" ht="36">
      <c r="A355" s="108">
        <v>2019</v>
      </c>
      <c r="B355" s="108">
        <v>174</v>
      </c>
      <c r="C355" s="109" t="s">
        <v>715</v>
      </c>
      <c r="D355" s="194" t="s">
        <v>790</v>
      </c>
      <c r="E355" s="109" t="s">
        <v>464</v>
      </c>
      <c r="F355" s="201" t="s">
        <v>791</v>
      </c>
      <c r="G355" s="112">
        <v>436.03</v>
      </c>
      <c r="H355" s="112">
        <v>78.63</v>
      </c>
      <c r="I355" s="143" t="s">
        <v>79</v>
      </c>
      <c r="J355" s="112">
        <f>IF(I355="SI",G355-H355,G355)</f>
        <v>357.4</v>
      </c>
      <c r="K355" s="195" t="s">
        <v>84</v>
      </c>
      <c r="L355" s="108">
        <v>2019</v>
      </c>
      <c r="M355" s="108">
        <v>2260</v>
      </c>
      <c r="N355" s="109" t="s">
        <v>715</v>
      </c>
      <c r="O355" s="111" t="s">
        <v>151</v>
      </c>
      <c r="P355" s="109" t="s">
        <v>152</v>
      </c>
      <c r="Q355" s="109" t="s">
        <v>153</v>
      </c>
      <c r="R355" s="108">
        <v>1</v>
      </c>
      <c r="S355" s="111" t="s">
        <v>85</v>
      </c>
      <c r="T355" s="108">
        <v>1080203</v>
      </c>
      <c r="U355" s="108">
        <v>2890</v>
      </c>
      <c r="V355" s="108">
        <v>2</v>
      </c>
      <c r="W355" s="108">
        <v>1</v>
      </c>
      <c r="X355" s="113">
        <v>2019</v>
      </c>
      <c r="Y355" s="113">
        <v>60</v>
      </c>
      <c r="Z355" s="113">
        <v>0</v>
      </c>
      <c r="AA355" s="114" t="s">
        <v>485</v>
      </c>
      <c r="AB355" s="108">
        <v>575</v>
      </c>
      <c r="AC355" s="109" t="s">
        <v>485</v>
      </c>
      <c r="AD355" s="196" t="s">
        <v>792</v>
      </c>
      <c r="AE355" s="196" t="s">
        <v>485</v>
      </c>
      <c r="AF355" s="197">
        <f>AE355-AD355</f>
        <v>-22</v>
      </c>
      <c r="AG355" s="198">
        <f>IF(AI355="SI",0,J355)</f>
        <v>357.4</v>
      </c>
      <c r="AH355" s="199">
        <f>AG355*AF355</f>
        <v>-7862.799999999999</v>
      </c>
      <c r="AI355" s="200"/>
    </row>
    <row r="356" spans="1:35" ht="24">
      <c r="A356" s="108">
        <v>2019</v>
      </c>
      <c r="B356" s="108">
        <v>175</v>
      </c>
      <c r="C356" s="109" t="s">
        <v>715</v>
      </c>
      <c r="D356" s="194" t="s">
        <v>793</v>
      </c>
      <c r="E356" s="109" t="s">
        <v>789</v>
      </c>
      <c r="F356" s="201" t="s">
        <v>794</v>
      </c>
      <c r="G356" s="112">
        <v>892.4</v>
      </c>
      <c r="H356" s="112">
        <v>0</v>
      </c>
      <c r="I356" s="143" t="s">
        <v>79</v>
      </c>
      <c r="J356" s="112">
        <f>IF(I356="SI",G356-H356,G356)</f>
        <v>892.4</v>
      </c>
      <c r="K356" s="195" t="s">
        <v>259</v>
      </c>
      <c r="L356" s="108">
        <v>0</v>
      </c>
      <c r="M356" s="108">
        <v>2262</v>
      </c>
      <c r="N356" s="109"/>
      <c r="O356" s="111" t="s">
        <v>260</v>
      </c>
      <c r="P356" s="109" t="s">
        <v>261</v>
      </c>
      <c r="Q356" s="109" t="s">
        <v>261</v>
      </c>
      <c r="R356" s="108">
        <v>1</v>
      </c>
      <c r="S356" s="111" t="s">
        <v>85</v>
      </c>
      <c r="T356" s="108">
        <v>1080203</v>
      </c>
      <c r="U356" s="108">
        <v>2890</v>
      </c>
      <c r="V356" s="108">
        <v>4</v>
      </c>
      <c r="W356" s="108">
        <v>1</v>
      </c>
      <c r="X356" s="113">
        <v>2019</v>
      </c>
      <c r="Y356" s="113">
        <v>2</v>
      </c>
      <c r="Z356" s="113">
        <v>0</v>
      </c>
      <c r="AA356" s="114" t="s">
        <v>485</v>
      </c>
      <c r="AB356" s="108">
        <v>587</v>
      </c>
      <c r="AC356" s="109" t="s">
        <v>485</v>
      </c>
      <c r="AD356" s="196" t="s">
        <v>387</v>
      </c>
      <c r="AE356" s="196" t="s">
        <v>387</v>
      </c>
      <c r="AF356" s="197">
        <f>AE356-AD356</f>
        <v>0</v>
      </c>
      <c r="AG356" s="198">
        <f>IF(AI356="SI",0,J356)</f>
        <v>892.4</v>
      </c>
      <c r="AH356" s="199">
        <f>AG356*AF356</f>
        <v>0</v>
      </c>
      <c r="AI356" s="200"/>
    </row>
    <row r="357" spans="1:35" ht="24">
      <c r="A357" s="108">
        <v>2019</v>
      </c>
      <c r="B357" s="108">
        <v>175</v>
      </c>
      <c r="C357" s="109" t="s">
        <v>715</v>
      </c>
      <c r="D357" s="194" t="s">
        <v>793</v>
      </c>
      <c r="E357" s="109" t="s">
        <v>789</v>
      </c>
      <c r="F357" s="201" t="s">
        <v>794</v>
      </c>
      <c r="G357" s="112">
        <v>196.33</v>
      </c>
      <c r="H357" s="112">
        <v>196.33</v>
      </c>
      <c r="I357" s="143" t="s">
        <v>79</v>
      </c>
      <c r="J357" s="112">
        <f>IF(I357="SI",G357-H357,G357)</f>
        <v>0</v>
      </c>
      <c r="K357" s="195" t="s">
        <v>259</v>
      </c>
      <c r="L357" s="108">
        <v>0</v>
      </c>
      <c r="M357" s="108">
        <v>2262</v>
      </c>
      <c r="N357" s="109"/>
      <c r="O357" s="111" t="s">
        <v>260</v>
      </c>
      <c r="P357" s="109" t="s">
        <v>261</v>
      </c>
      <c r="Q357" s="109" t="s">
        <v>261</v>
      </c>
      <c r="R357" s="108">
        <v>1</v>
      </c>
      <c r="S357" s="111" t="s">
        <v>85</v>
      </c>
      <c r="T357" s="108">
        <v>1080203</v>
      </c>
      <c r="U357" s="108">
        <v>2890</v>
      </c>
      <c r="V357" s="108">
        <v>4</v>
      </c>
      <c r="W357" s="108">
        <v>1</v>
      </c>
      <c r="X357" s="113">
        <v>2019</v>
      </c>
      <c r="Y357" s="113">
        <v>2</v>
      </c>
      <c r="Z357" s="113">
        <v>0</v>
      </c>
      <c r="AA357" s="114" t="s">
        <v>485</v>
      </c>
      <c r="AB357" s="108">
        <v>588</v>
      </c>
      <c r="AC357" s="109" t="s">
        <v>485</v>
      </c>
      <c r="AD357" s="196" t="s">
        <v>387</v>
      </c>
      <c r="AE357" s="196" t="s">
        <v>387</v>
      </c>
      <c r="AF357" s="197">
        <f>AE357-AD357</f>
        <v>0</v>
      </c>
      <c r="AG357" s="198">
        <f>IF(AI357="SI",0,J357)</f>
        <v>0</v>
      </c>
      <c r="AH357" s="199">
        <f>AG357*AF357</f>
        <v>0</v>
      </c>
      <c r="AI357" s="200"/>
    </row>
    <row r="358" spans="1:35" ht="24">
      <c r="A358" s="108">
        <v>2019</v>
      </c>
      <c r="B358" s="108">
        <v>176</v>
      </c>
      <c r="C358" s="109" t="s">
        <v>715</v>
      </c>
      <c r="D358" s="194" t="s">
        <v>795</v>
      </c>
      <c r="E358" s="109" t="s">
        <v>789</v>
      </c>
      <c r="F358" s="201" t="s">
        <v>794</v>
      </c>
      <c r="G358" s="112">
        <v>39.98</v>
      </c>
      <c r="H358" s="112">
        <v>0</v>
      </c>
      <c r="I358" s="143" t="s">
        <v>79</v>
      </c>
      <c r="J358" s="112">
        <f>IF(I358="SI",G358-H358,G358)</f>
        <v>39.98</v>
      </c>
      <c r="K358" s="195" t="s">
        <v>259</v>
      </c>
      <c r="L358" s="108">
        <v>2019</v>
      </c>
      <c r="M358" s="108">
        <v>2262</v>
      </c>
      <c r="N358" s="109" t="s">
        <v>715</v>
      </c>
      <c r="O358" s="111" t="s">
        <v>260</v>
      </c>
      <c r="P358" s="109" t="s">
        <v>261</v>
      </c>
      <c r="Q358" s="109" t="s">
        <v>261</v>
      </c>
      <c r="R358" s="108">
        <v>1</v>
      </c>
      <c r="S358" s="111" t="s">
        <v>85</v>
      </c>
      <c r="T358" s="108">
        <v>1100503</v>
      </c>
      <c r="U358" s="108">
        <v>4210</v>
      </c>
      <c r="V358" s="108">
        <v>2</v>
      </c>
      <c r="W358" s="108">
        <v>1</v>
      </c>
      <c r="X358" s="113">
        <v>2019</v>
      </c>
      <c r="Y358" s="113">
        <v>43</v>
      </c>
      <c r="Z358" s="113">
        <v>0</v>
      </c>
      <c r="AA358" s="114" t="s">
        <v>485</v>
      </c>
      <c r="AB358" s="108">
        <v>593</v>
      </c>
      <c r="AC358" s="109" t="s">
        <v>485</v>
      </c>
      <c r="AD358" s="196" t="s">
        <v>387</v>
      </c>
      <c r="AE358" s="196" t="s">
        <v>387</v>
      </c>
      <c r="AF358" s="197">
        <f>AE358-AD358</f>
        <v>0</v>
      </c>
      <c r="AG358" s="198">
        <f>IF(AI358="SI",0,J358)</f>
        <v>39.98</v>
      </c>
      <c r="AH358" s="199">
        <f>AG358*AF358</f>
        <v>0</v>
      </c>
      <c r="AI358" s="200"/>
    </row>
    <row r="359" spans="1:35" ht="24">
      <c r="A359" s="108">
        <v>2019</v>
      </c>
      <c r="B359" s="108">
        <v>176</v>
      </c>
      <c r="C359" s="109" t="s">
        <v>715</v>
      </c>
      <c r="D359" s="194" t="s">
        <v>795</v>
      </c>
      <c r="E359" s="109" t="s">
        <v>789</v>
      </c>
      <c r="F359" s="201" t="s">
        <v>796</v>
      </c>
      <c r="G359" s="112">
        <v>8.8</v>
      </c>
      <c r="H359" s="112">
        <v>8.8</v>
      </c>
      <c r="I359" s="143" t="s">
        <v>79</v>
      </c>
      <c r="J359" s="112">
        <f>IF(I359="SI",G359-H359,G359)</f>
        <v>0</v>
      </c>
      <c r="K359" s="195" t="s">
        <v>259</v>
      </c>
      <c r="L359" s="108">
        <v>2019</v>
      </c>
      <c r="M359" s="108">
        <v>2262</v>
      </c>
      <c r="N359" s="109" t="s">
        <v>715</v>
      </c>
      <c r="O359" s="111" t="s">
        <v>260</v>
      </c>
      <c r="P359" s="109" t="s">
        <v>261</v>
      </c>
      <c r="Q359" s="109" t="s">
        <v>261</v>
      </c>
      <c r="R359" s="108">
        <v>1</v>
      </c>
      <c r="S359" s="111" t="s">
        <v>85</v>
      </c>
      <c r="T359" s="108">
        <v>1100503</v>
      </c>
      <c r="U359" s="108">
        <v>4210</v>
      </c>
      <c r="V359" s="108">
        <v>2</v>
      </c>
      <c r="W359" s="108">
        <v>1</v>
      </c>
      <c r="X359" s="113">
        <v>2019</v>
      </c>
      <c r="Y359" s="113">
        <v>43</v>
      </c>
      <c r="Z359" s="113">
        <v>0</v>
      </c>
      <c r="AA359" s="114" t="s">
        <v>485</v>
      </c>
      <c r="AB359" s="108">
        <v>598</v>
      </c>
      <c r="AC359" s="109" t="s">
        <v>485</v>
      </c>
      <c r="AD359" s="196" t="s">
        <v>387</v>
      </c>
      <c r="AE359" s="196" t="s">
        <v>387</v>
      </c>
      <c r="AF359" s="197">
        <f>AE359-AD359</f>
        <v>0</v>
      </c>
      <c r="AG359" s="198">
        <f>IF(AI359="SI",0,J359)</f>
        <v>0</v>
      </c>
      <c r="AH359" s="199">
        <f>AG359*AF359</f>
        <v>0</v>
      </c>
      <c r="AI359" s="200"/>
    </row>
    <row r="360" spans="1:35" ht="24">
      <c r="A360" s="108">
        <v>2019</v>
      </c>
      <c r="B360" s="108">
        <v>176</v>
      </c>
      <c r="C360" s="109" t="s">
        <v>715</v>
      </c>
      <c r="D360" s="194" t="s">
        <v>795</v>
      </c>
      <c r="E360" s="109" t="s">
        <v>789</v>
      </c>
      <c r="F360" s="201" t="s">
        <v>794</v>
      </c>
      <c r="G360" s="112">
        <v>243.75</v>
      </c>
      <c r="H360" s="112">
        <v>0</v>
      </c>
      <c r="I360" s="143" t="s">
        <v>79</v>
      </c>
      <c r="J360" s="112">
        <f>IF(I360="SI",G360-H360,G360)</f>
        <v>243.75</v>
      </c>
      <c r="K360" s="195" t="s">
        <v>259</v>
      </c>
      <c r="L360" s="108">
        <v>2019</v>
      </c>
      <c r="M360" s="108">
        <v>2262</v>
      </c>
      <c r="N360" s="109" t="s">
        <v>715</v>
      </c>
      <c r="O360" s="111" t="s">
        <v>260</v>
      </c>
      <c r="P360" s="109" t="s">
        <v>261</v>
      </c>
      <c r="Q360" s="109" t="s">
        <v>261</v>
      </c>
      <c r="R360" s="108">
        <v>2</v>
      </c>
      <c r="S360" s="111" t="s">
        <v>103</v>
      </c>
      <c r="T360" s="108">
        <v>1040103</v>
      </c>
      <c r="U360" s="108">
        <v>1460</v>
      </c>
      <c r="V360" s="108">
        <v>4</v>
      </c>
      <c r="W360" s="108">
        <v>2</v>
      </c>
      <c r="X360" s="113">
        <v>2019</v>
      </c>
      <c r="Y360" s="113">
        <v>41</v>
      </c>
      <c r="Z360" s="113">
        <v>0</v>
      </c>
      <c r="AA360" s="114" t="s">
        <v>485</v>
      </c>
      <c r="AB360" s="108">
        <v>591</v>
      </c>
      <c r="AC360" s="109" t="s">
        <v>485</v>
      </c>
      <c r="AD360" s="196" t="s">
        <v>387</v>
      </c>
      <c r="AE360" s="196" t="s">
        <v>387</v>
      </c>
      <c r="AF360" s="197">
        <f>AE360-AD360</f>
        <v>0</v>
      </c>
      <c r="AG360" s="198">
        <f>IF(AI360="SI",0,J360)</f>
        <v>243.75</v>
      </c>
      <c r="AH360" s="199">
        <f>AG360*AF360</f>
        <v>0</v>
      </c>
      <c r="AI360" s="200"/>
    </row>
    <row r="361" spans="1:35" ht="24">
      <c r="A361" s="108">
        <v>2019</v>
      </c>
      <c r="B361" s="108">
        <v>176</v>
      </c>
      <c r="C361" s="109" t="s">
        <v>715</v>
      </c>
      <c r="D361" s="194" t="s">
        <v>795</v>
      </c>
      <c r="E361" s="109" t="s">
        <v>789</v>
      </c>
      <c r="F361" s="201" t="s">
        <v>796</v>
      </c>
      <c r="G361" s="112">
        <v>24.38</v>
      </c>
      <c r="H361" s="112">
        <v>24.38</v>
      </c>
      <c r="I361" s="143" t="s">
        <v>79</v>
      </c>
      <c r="J361" s="112">
        <f>IF(I361="SI",G361-H361,G361)</f>
        <v>0</v>
      </c>
      <c r="K361" s="195" t="s">
        <v>259</v>
      </c>
      <c r="L361" s="108">
        <v>2019</v>
      </c>
      <c r="M361" s="108">
        <v>2262</v>
      </c>
      <c r="N361" s="109" t="s">
        <v>715</v>
      </c>
      <c r="O361" s="111" t="s">
        <v>260</v>
      </c>
      <c r="P361" s="109" t="s">
        <v>261</v>
      </c>
      <c r="Q361" s="109" t="s">
        <v>261</v>
      </c>
      <c r="R361" s="108">
        <v>2</v>
      </c>
      <c r="S361" s="111" t="s">
        <v>103</v>
      </c>
      <c r="T361" s="108">
        <v>1040103</v>
      </c>
      <c r="U361" s="108">
        <v>1460</v>
      </c>
      <c r="V361" s="108">
        <v>4</v>
      </c>
      <c r="W361" s="108">
        <v>2</v>
      </c>
      <c r="X361" s="113">
        <v>2019</v>
      </c>
      <c r="Y361" s="113">
        <v>41</v>
      </c>
      <c r="Z361" s="113">
        <v>0</v>
      </c>
      <c r="AA361" s="114" t="s">
        <v>485</v>
      </c>
      <c r="AB361" s="108">
        <v>596</v>
      </c>
      <c r="AC361" s="109" t="s">
        <v>485</v>
      </c>
      <c r="AD361" s="196" t="s">
        <v>387</v>
      </c>
      <c r="AE361" s="196" t="s">
        <v>387</v>
      </c>
      <c r="AF361" s="197">
        <f>AE361-AD361</f>
        <v>0</v>
      </c>
      <c r="AG361" s="198">
        <f>IF(AI361="SI",0,J361)</f>
        <v>0</v>
      </c>
      <c r="AH361" s="199">
        <f>AG361*AF361</f>
        <v>0</v>
      </c>
      <c r="AI361" s="200"/>
    </row>
    <row r="362" spans="1:35" ht="24">
      <c r="A362" s="108">
        <v>2019</v>
      </c>
      <c r="B362" s="108">
        <v>176</v>
      </c>
      <c r="C362" s="109" t="s">
        <v>715</v>
      </c>
      <c r="D362" s="194" t="s">
        <v>795</v>
      </c>
      <c r="E362" s="109" t="s">
        <v>789</v>
      </c>
      <c r="F362" s="201" t="s">
        <v>794</v>
      </c>
      <c r="G362" s="112">
        <v>133.21</v>
      </c>
      <c r="H362" s="112">
        <v>0</v>
      </c>
      <c r="I362" s="143" t="s">
        <v>79</v>
      </c>
      <c r="J362" s="112">
        <f>IF(I362="SI",G362-H362,G362)</f>
        <v>133.21</v>
      </c>
      <c r="K362" s="195" t="s">
        <v>259</v>
      </c>
      <c r="L362" s="108">
        <v>2019</v>
      </c>
      <c r="M362" s="108">
        <v>2262</v>
      </c>
      <c r="N362" s="109" t="s">
        <v>715</v>
      </c>
      <c r="O362" s="111" t="s">
        <v>260</v>
      </c>
      <c r="P362" s="109" t="s">
        <v>261</v>
      </c>
      <c r="Q362" s="109" t="s">
        <v>261</v>
      </c>
      <c r="R362" s="108">
        <v>2</v>
      </c>
      <c r="S362" s="111" t="s">
        <v>103</v>
      </c>
      <c r="T362" s="108">
        <v>1040203</v>
      </c>
      <c r="U362" s="108">
        <v>1570</v>
      </c>
      <c r="V362" s="108">
        <v>4</v>
      </c>
      <c r="W362" s="108">
        <v>2</v>
      </c>
      <c r="X362" s="113">
        <v>2019</v>
      </c>
      <c r="Y362" s="113">
        <v>42</v>
      </c>
      <c r="Z362" s="113">
        <v>0</v>
      </c>
      <c r="AA362" s="114" t="s">
        <v>485</v>
      </c>
      <c r="AB362" s="108">
        <v>592</v>
      </c>
      <c r="AC362" s="109" t="s">
        <v>485</v>
      </c>
      <c r="AD362" s="196" t="s">
        <v>387</v>
      </c>
      <c r="AE362" s="196" t="s">
        <v>387</v>
      </c>
      <c r="AF362" s="197">
        <f>AE362-AD362</f>
        <v>0</v>
      </c>
      <c r="AG362" s="198">
        <f>IF(AI362="SI",0,J362)</f>
        <v>133.21</v>
      </c>
      <c r="AH362" s="199">
        <f>AG362*AF362</f>
        <v>0</v>
      </c>
      <c r="AI362" s="200"/>
    </row>
    <row r="363" spans="1:35" ht="24">
      <c r="A363" s="108">
        <v>2019</v>
      </c>
      <c r="B363" s="108">
        <v>176</v>
      </c>
      <c r="C363" s="109" t="s">
        <v>715</v>
      </c>
      <c r="D363" s="194" t="s">
        <v>795</v>
      </c>
      <c r="E363" s="109" t="s">
        <v>789</v>
      </c>
      <c r="F363" s="201" t="s">
        <v>794</v>
      </c>
      <c r="G363" s="112">
        <v>56.64</v>
      </c>
      <c r="H363" s="112">
        <v>0</v>
      </c>
      <c r="I363" s="143" t="s">
        <v>79</v>
      </c>
      <c r="J363" s="112">
        <f>IF(I363="SI",G363-H363,G363)</f>
        <v>56.64</v>
      </c>
      <c r="K363" s="195" t="s">
        <v>259</v>
      </c>
      <c r="L363" s="108">
        <v>2019</v>
      </c>
      <c r="M363" s="108">
        <v>2262</v>
      </c>
      <c r="N363" s="109" t="s">
        <v>715</v>
      </c>
      <c r="O363" s="111" t="s">
        <v>260</v>
      </c>
      <c r="P363" s="109" t="s">
        <v>261</v>
      </c>
      <c r="Q363" s="109" t="s">
        <v>261</v>
      </c>
      <c r="R363" s="108">
        <v>1</v>
      </c>
      <c r="S363" s="111" t="s">
        <v>85</v>
      </c>
      <c r="T363" s="108">
        <v>1010503</v>
      </c>
      <c r="U363" s="108">
        <v>470</v>
      </c>
      <c r="V363" s="108">
        <v>6</v>
      </c>
      <c r="W363" s="108">
        <v>1</v>
      </c>
      <c r="X363" s="113">
        <v>2019</v>
      </c>
      <c r="Y363" s="113">
        <v>52</v>
      </c>
      <c r="Z363" s="113">
        <v>0</v>
      </c>
      <c r="AA363" s="114" t="s">
        <v>485</v>
      </c>
      <c r="AB363" s="108">
        <v>590</v>
      </c>
      <c r="AC363" s="109" t="s">
        <v>485</v>
      </c>
      <c r="AD363" s="196" t="s">
        <v>387</v>
      </c>
      <c r="AE363" s="196" t="s">
        <v>387</v>
      </c>
      <c r="AF363" s="197">
        <f>AE363-AD363</f>
        <v>0</v>
      </c>
      <c r="AG363" s="198">
        <f>IF(AI363="SI",0,J363)</f>
        <v>56.64</v>
      </c>
      <c r="AH363" s="199">
        <f>AG363*AF363</f>
        <v>0</v>
      </c>
      <c r="AI363" s="200"/>
    </row>
    <row r="364" spans="1:35" ht="24">
      <c r="A364" s="108">
        <v>2019</v>
      </c>
      <c r="B364" s="108">
        <v>176</v>
      </c>
      <c r="C364" s="109" t="s">
        <v>715</v>
      </c>
      <c r="D364" s="194" t="s">
        <v>795</v>
      </c>
      <c r="E364" s="109" t="s">
        <v>789</v>
      </c>
      <c r="F364" s="201" t="s">
        <v>796</v>
      </c>
      <c r="G364" s="112">
        <v>12.46</v>
      </c>
      <c r="H364" s="112">
        <v>12.46</v>
      </c>
      <c r="I364" s="143" t="s">
        <v>79</v>
      </c>
      <c r="J364" s="112">
        <f>IF(I364="SI",G364-H364,G364)</f>
        <v>0</v>
      </c>
      <c r="K364" s="195" t="s">
        <v>259</v>
      </c>
      <c r="L364" s="108">
        <v>2019</v>
      </c>
      <c r="M364" s="108">
        <v>2262</v>
      </c>
      <c r="N364" s="109" t="s">
        <v>715</v>
      </c>
      <c r="O364" s="111" t="s">
        <v>260</v>
      </c>
      <c r="P364" s="109" t="s">
        <v>261</v>
      </c>
      <c r="Q364" s="109" t="s">
        <v>261</v>
      </c>
      <c r="R364" s="108">
        <v>1</v>
      </c>
      <c r="S364" s="111" t="s">
        <v>85</v>
      </c>
      <c r="T364" s="108">
        <v>1010503</v>
      </c>
      <c r="U364" s="108">
        <v>470</v>
      </c>
      <c r="V364" s="108">
        <v>6</v>
      </c>
      <c r="W364" s="108">
        <v>1</v>
      </c>
      <c r="X364" s="113">
        <v>2019</v>
      </c>
      <c r="Y364" s="113">
        <v>52</v>
      </c>
      <c r="Z364" s="113">
        <v>0</v>
      </c>
      <c r="AA364" s="114" t="s">
        <v>485</v>
      </c>
      <c r="AB364" s="108">
        <v>595</v>
      </c>
      <c r="AC364" s="109" t="s">
        <v>485</v>
      </c>
      <c r="AD364" s="196" t="s">
        <v>387</v>
      </c>
      <c r="AE364" s="196" t="s">
        <v>387</v>
      </c>
      <c r="AF364" s="197">
        <f>AE364-AD364</f>
        <v>0</v>
      </c>
      <c r="AG364" s="198">
        <f>IF(AI364="SI",0,J364)</f>
        <v>0</v>
      </c>
      <c r="AH364" s="199">
        <f>AG364*AF364</f>
        <v>0</v>
      </c>
      <c r="AI364" s="200"/>
    </row>
    <row r="365" spans="1:35" ht="24">
      <c r="A365" s="108">
        <v>2019</v>
      </c>
      <c r="B365" s="108">
        <v>176</v>
      </c>
      <c r="C365" s="109" t="s">
        <v>715</v>
      </c>
      <c r="D365" s="194" t="s">
        <v>795</v>
      </c>
      <c r="E365" s="109" t="s">
        <v>789</v>
      </c>
      <c r="F365" s="201" t="s">
        <v>794</v>
      </c>
      <c r="G365" s="112">
        <v>338.97</v>
      </c>
      <c r="H365" s="112">
        <v>0</v>
      </c>
      <c r="I365" s="143" t="s">
        <v>79</v>
      </c>
      <c r="J365" s="112">
        <f>IF(I365="SI",G365-H365,G365)</f>
        <v>338.97</v>
      </c>
      <c r="K365" s="195" t="s">
        <v>259</v>
      </c>
      <c r="L365" s="108">
        <v>2019</v>
      </c>
      <c r="M365" s="108">
        <v>2262</v>
      </c>
      <c r="N365" s="109" t="s">
        <v>715</v>
      </c>
      <c r="O365" s="111" t="s">
        <v>260</v>
      </c>
      <c r="P365" s="109" t="s">
        <v>261</v>
      </c>
      <c r="Q365" s="109" t="s">
        <v>261</v>
      </c>
      <c r="R365" s="108">
        <v>3</v>
      </c>
      <c r="S365" s="111" t="s">
        <v>162</v>
      </c>
      <c r="T365" s="108">
        <v>1010503</v>
      </c>
      <c r="U365" s="108">
        <v>470</v>
      </c>
      <c r="V365" s="108">
        <v>2</v>
      </c>
      <c r="W365" s="108">
        <v>1</v>
      </c>
      <c r="X365" s="113">
        <v>2019</v>
      </c>
      <c r="Y365" s="113">
        <v>40</v>
      </c>
      <c r="Z365" s="113">
        <v>0</v>
      </c>
      <c r="AA365" s="114" t="s">
        <v>485</v>
      </c>
      <c r="AB365" s="108">
        <v>589</v>
      </c>
      <c r="AC365" s="109" t="s">
        <v>485</v>
      </c>
      <c r="AD365" s="196" t="s">
        <v>387</v>
      </c>
      <c r="AE365" s="196" t="s">
        <v>387</v>
      </c>
      <c r="AF365" s="197">
        <f>AE365-AD365</f>
        <v>0</v>
      </c>
      <c r="AG365" s="198">
        <f>IF(AI365="SI",0,J365)</f>
        <v>338.97</v>
      </c>
      <c r="AH365" s="199">
        <f>AG365*AF365</f>
        <v>0</v>
      </c>
      <c r="AI365" s="200"/>
    </row>
    <row r="366" spans="1:35" ht="24">
      <c r="A366" s="108">
        <v>2019</v>
      </c>
      <c r="B366" s="108">
        <v>176</v>
      </c>
      <c r="C366" s="109" t="s">
        <v>715</v>
      </c>
      <c r="D366" s="194" t="s">
        <v>795</v>
      </c>
      <c r="E366" s="109" t="s">
        <v>789</v>
      </c>
      <c r="F366" s="201" t="s">
        <v>796</v>
      </c>
      <c r="G366" s="112">
        <v>74.57</v>
      </c>
      <c r="H366" s="112">
        <v>74.57</v>
      </c>
      <c r="I366" s="143" t="s">
        <v>79</v>
      </c>
      <c r="J366" s="112">
        <f>IF(I366="SI",G366-H366,G366)</f>
        <v>0</v>
      </c>
      <c r="K366" s="195" t="s">
        <v>259</v>
      </c>
      <c r="L366" s="108">
        <v>2019</v>
      </c>
      <c r="M366" s="108">
        <v>2262</v>
      </c>
      <c r="N366" s="109" t="s">
        <v>715</v>
      </c>
      <c r="O366" s="111" t="s">
        <v>260</v>
      </c>
      <c r="P366" s="109" t="s">
        <v>261</v>
      </c>
      <c r="Q366" s="109" t="s">
        <v>261</v>
      </c>
      <c r="R366" s="108">
        <v>3</v>
      </c>
      <c r="S366" s="111" t="s">
        <v>162</v>
      </c>
      <c r="T366" s="108">
        <v>1010503</v>
      </c>
      <c r="U366" s="108">
        <v>470</v>
      </c>
      <c r="V366" s="108">
        <v>2</v>
      </c>
      <c r="W366" s="108">
        <v>1</v>
      </c>
      <c r="X366" s="113">
        <v>2019</v>
      </c>
      <c r="Y366" s="113">
        <v>40</v>
      </c>
      <c r="Z366" s="113">
        <v>0</v>
      </c>
      <c r="AA366" s="114" t="s">
        <v>485</v>
      </c>
      <c r="AB366" s="108">
        <v>594</v>
      </c>
      <c r="AC366" s="109" t="s">
        <v>485</v>
      </c>
      <c r="AD366" s="196" t="s">
        <v>387</v>
      </c>
      <c r="AE366" s="196" t="s">
        <v>387</v>
      </c>
      <c r="AF366" s="197">
        <f>AE366-AD366</f>
        <v>0</v>
      </c>
      <c r="AG366" s="198">
        <f>IF(AI366="SI",0,J366)</f>
        <v>0</v>
      </c>
      <c r="AH366" s="199">
        <f>AG366*AF366</f>
        <v>0</v>
      </c>
      <c r="AI366" s="200"/>
    </row>
    <row r="367" spans="1:35" ht="24">
      <c r="A367" s="108">
        <v>2019</v>
      </c>
      <c r="B367" s="108">
        <v>176</v>
      </c>
      <c r="C367" s="109" t="s">
        <v>715</v>
      </c>
      <c r="D367" s="194" t="s">
        <v>795</v>
      </c>
      <c r="E367" s="109" t="s">
        <v>789</v>
      </c>
      <c r="F367" s="201" t="s">
        <v>796</v>
      </c>
      <c r="G367" s="112">
        <v>13.32</v>
      </c>
      <c r="H367" s="112">
        <v>13.32</v>
      </c>
      <c r="I367" s="143" t="s">
        <v>79</v>
      </c>
      <c r="J367" s="112">
        <f>IF(I367="SI",G367-H367,G367)</f>
        <v>0</v>
      </c>
      <c r="K367" s="195" t="s">
        <v>259</v>
      </c>
      <c r="L367" s="108">
        <v>2019</v>
      </c>
      <c r="M367" s="108">
        <v>2262</v>
      </c>
      <c r="N367" s="109" t="s">
        <v>715</v>
      </c>
      <c r="O367" s="111" t="s">
        <v>260</v>
      </c>
      <c r="P367" s="109" t="s">
        <v>261</v>
      </c>
      <c r="Q367" s="109" t="s">
        <v>261</v>
      </c>
      <c r="R367" s="108">
        <v>2</v>
      </c>
      <c r="S367" s="111" t="s">
        <v>103</v>
      </c>
      <c r="T367" s="108">
        <v>1040203</v>
      </c>
      <c r="U367" s="108">
        <v>1570</v>
      </c>
      <c r="V367" s="108">
        <v>4</v>
      </c>
      <c r="W367" s="108">
        <v>2</v>
      </c>
      <c r="X367" s="113">
        <v>2019</v>
      </c>
      <c r="Y367" s="113">
        <v>42</v>
      </c>
      <c r="Z367" s="113">
        <v>0</v>
      </c>
      <c r="AA367" s="114" t="s">
        <v>485</v>
      </c>
      <c r="AB367" s="108">
        <v>597</v>
      </c>
      <c r="AC367" s="109" t="s">
        <v>485</v>
      </c>
      <c r="AD367" s="196" t="s">
        <v>387</v>
      </c>
      <c r="AE367" s="196" t="s">
        <v>387</v>
      </c>
      <c r="AF367" s="197">
        <f>AE367-AD367</f>
        <v>0</v>
      </c>
      <c r="AG367" s="198">
        <f>IF(AI367="SI",0,J367)</f>
        <v>0</v>
      </c>
      <c r="AH367" s="199">
        <f>AG367*AF367</f>
        <v>0</v>
      </c>
      <c r="AI367" s="200"/>
    </row>
    <row r="368" spans="1:35" ht="96">
      <c r="A368" s="108">
        <v>2019</v>
      </c>
      <c r="B368" s="108">
        <v>177</v>
      </c>
      <c r="C368" s="109" t="s">
        <v>715</v>
      </c>
      <c r="D368" s="194" t="s">
        <v>797</v>
      </c>
      <c r="E368" s="109" t="s">
        <v>464</v>
      </c>
      <c r="F368" s="201" t="s">
        <v>709</v>
      </c>
      <c r="G368" s="112">
        <v>27.37</v>
      </c>
      <c r="H368" s="112">
        <v>4.93</v>
      </c>
      <c r="I368" s="143" t="s">
        <v>79</v>
      </c>
      <c r="J368" s="112">
        <f>IF(I368="SI",G368-H368,G368)</f>
        <v>22.44</v>
      </c>
      <c r="K368" s="195" t="s">
        <v>710</v>
      </c>
      <c r="L368" s="108">
        <v>2019</v>
      </c>
      <c r="M368" s="108">
        <v>2275</v>
      </c>
      <c r="N368" s="109" t="s">
        <v>715</v>
      </c>
      <c r="O368" s="111" t="s">
        <v>403</v>
      </c>
      <c r="P368" s="109" t="s">
        <v>404</v>
      </c>
      <c r="Q368" s="109" t="s">
        <v>405</v>
      </c>
      <c r="R368" s="108">
        <v>1</v>
      </c>
      <c r="S368" s="111" t="s">
        <v>85</v>
      </c>
      <c r="T368" s="108">
        <v>1010103</v>
      </c>
      <c r="U368" s="108">
        <v>30</v>
      </c>
      <c r="V368" s="108">
        <v>8</v>
      </c>
      <c r="W368" s="108">
        <v>1</v>
      </c>
      <c r="X368" s="113">
        <v>2019</v>
      </c>
      <c r="Y368" s="113">
        <v>111</v>
      </c>
      <c r="Z368" s="113">
        <v>0</v>
      </c>
      <c r="AA368" s="114" t="s">
        <v>84</v>
      </c>
      <c r="AB368" s="108">
        <v>570</v>
      </c>
      <c r="AC368" s="109" t="s">
        <v>711</v>
      </c>
      <c r="AD368" s="196" t="s">
        <v>780</v>
      </c>
      <c r="AE368" s="196" t="s">
        <v>711</v>
      </c>
      <c r="AF368" s="197">
        <f>AE368-AD368</f>
        <v>-35</v>
      </c>
      <c r="AG368" s="198">
        <f>IF(AI368="SI",0,J368)</f>
        <v>22.44</v>
      </c>
      <c r="AH368" s="199">
        <f>AG368*AF368</f>
        <v>-785.4000000000001</v>
      </c>
      <c r="AI368" s="200"/>
    </row>
    <row r="369" spans="1:35" ht="96">
      <c r="A369" s="108">
        <v>2019</v>
      </c>
      <c r="B369" s="108">
        <v>177</v>
      </c>
      <c r="C369" s="109" t="s">
        <v>715</v>
      </c>
      <c r="D369" s="194" t="s">
        <v>797</v>
      </c>
      <c r="E369" s="109" t="s">
        <v>464</v>
      </c>
      <c r="F369" s="201" t="s">
        <v>709</v>
      </c>
      <c r="G369" s="112">
        <v>54.72</v>
      </c>
      <c r="H369" s="112">
        <v>9.87</v>
      </c>
      <c r="I369" s="143" t="s">
        <v>79</v>
      </c>
      <c r="J369" s="112">
        <f>IF(I369="SI",G369-H369,G369)</f>
        <v>44.85</v>
      </c>
      <c r="K369" s="195" t="s">
        <v>710</v>
      </c>
      <c r="L369" s="108">
        <v>2019</v>
      </c>
      <c r="M369" s="108">
        <v>2275</v>
      </c>
      <c r="N369" s="109" t="s">
        <v>715</v>
      </c>
      <c r="O369" s="111" t="s">
        <v>403</v>
      </c>
      <c r="P369" s="109" t="s">
        <v>404</v>
      </c>
      <c r="Q369" s="109" t="s">
        <v>405</v>
      </c>
      <c r="R369" s="108">
        <v>1</v>
      </c>
      <c r="S369" s="111" t="s">
        <v>85</v>
      </c>
      <c r="T369" s="108">
        <v>4000005</v>
      </c>
      <c r="U369" s="108">
        <v>13570</v>
      </c>
      <c r="V369" s="108">
        <v>1</v>
      </c>
      <c r="W369" s="108">
        <v>1</v>
      </c>
      <c r="X369" s="113">
        <v>2019</v>
      </c>
      <c r="Y369" s="113">
        <v>112</v>
      </c>
      <c r="Z369" s="113">
        <v>0</v>
      </c>
      <c r="AA369" s="114" t="s">
        <v>84</v>
      </c>
      <c r="AB369" s="108">
        <v>571</v>
      </c>
      <c r="AC369" s="109" t="s">
        <v>711</v>
      </c>
      <c r="AD369" s="196" t="s">
        <v>780</v>
      </c>
      <c r="AE369" s="196" t="s">
        <v>711</v>
      </c>
      <c r="AF369" s="197">
        <f>AE369-AD369</f>
        <v>-35</v>
      </c>
      <c r="AG369" s="198">
        <f>IF(AI369="SI",0,J369)</f>
        <v>44.85</v>
      </c>
      <c r="AH369" s="199">
        <f>AG369*AF369</f>
        <v>-1569.75</v>
      </c>
      <c r="AI369" s="200"/>
    </row>
    <row r="370" spans="1:35" ht="96">
      <c r="A370" s="108">
        <v>2019</v>
      </c>
      <c r="B370" s="108">
        <v>178</v>
      </c>
      <c r="C370" s="109" t="s">
        <v>715</v>
      </c>
      <c r="D370" s="194" t="s">
        <v>798</v>
      </c>
      <c r="E370" s="109" t="s">
        <v>464</v>
      </c>
      <c r="F370" s="201" t="s">
        <v>709</v>
      </c>
      <c r="G370" s="112">
        <v>5.63</v>
      </c>
      <c r="H370" s="112">
        <v>1.01</v>
      </c>
      <c r="I370" s="143" t="s">
        <v>79</v>
      </c>
      <c r="J370" s="112">
        <f>IF(I370="SI",G370-H370,G370)</f>
        <v>4.62</v>
      </c>
      <c r="K370" s="195" t="s">
        <v>710</v>
      </c>
      <c r="L370" s="108">
        <v>2019</v>
      </c>
      <c r="M370" s="108">
        <v>2276</v>
      </c>
      <c r="N370" s="109" t="s">
        <v>715</v>
      </c>
      <c r="O370" s="111" t="s">
        <v>403</v>
      </c>
      <c r="P370" s="109" t="s">
        <v>404</v>
      </c>
      <c r="Q370" s="109" t="s">
        <v>405</v>
      </c>
      <c r="R370" s="108">
        <v>1</v>
      </c>
      <c r="S370" s="111" t="s">
        <v>85</v>
      </c>
      <c r="T370" s="108">
        <v>1010103</v>
      </c>
      <c r="U370" s="108">
        <v>30</v>
      </c>
      <c r="V370" s="108">
        <v>8</v>
      </c>
      <c r="W370" s="108">
        <v>1</v>
      </c>
      <c r="X370" s="113">
        <v>2019</v>
      </c>
      <c r="Y370" s="113">
        <v>111</v>
      </c>
      <c r="Z370" s="113">
        <v>0</v>
      </c>
      <c r="AA370" s="114" t="s">
        <v>84</v>
      </c>
      <c r="AB370" s="108">
        <v>572</v>
      </c>
      <c r="AC370" s="109" t="s">
        <v>711</v>
      </c>
      <c r="AD370" s="196" t="s">
        <v>780</v>
      </c>
      <c r="AE370" s="196" t="s">
        <v>711</v>
      </c>
      <c r="AF370" s="197">
        <f>AE370-AD370</f>
        <v>-35</v>
      </c>
      <c r="AG370" s="198">
        <f>IF(AI370="SI",0,J370)</f>
        <v>4.62</v>
      </c>
      <c r="AH370" s="199">
        <f>AG370*AF370</f>
        <v>-161.70000000000002</v>
      </c>
      <c r="AI370" s="200"/>
    </row>
    <row r="371" spans="1:35" ht="96">
      <c r="A371" s="108">
        <v>2019</v>
      </c>
      <c r="B371" s="108">
        <v>178</v>
      </c>
      <c r="C371" s="109" t="s">
        <v>715</v>
      </c>
      <c r="D371" s="194" t="s">
        <v>798</v>
      </c>
      <c r="E371" s="109" t="s">
        <v>464</v>
      </c>
      <c r="F371" s="201" t="s">
        <v>709</v>
      </c>
      <c r="G371" s="112">
        <v>11.3</v>
      </c>
      <c r="H371" s="112">
        <v>2.04</v>
      </c>
      <c r="I371" s="143" t="s">
        <v>79</v>
      </c>
      <c r="J371" s="112">
        <f>IF(I371="SI",G371-H371,G371)</f>
        <v>9.260000000000002</v>
      </c>
      <c r="K371" s="195" t="s">
        <v>710</v>
      </c>
      <c r="L371" s="108">
        <v>2019</v>
      </c>
      <c r="M371" s="108">
        <v>2276</v>
      </c>
      <c r="N371" s="109" t="s">
        <v>715</v>
      </c>
      <c r="O371" s="111" t="s">
        <v>403</v>
      </c>
      <c r="P371" s="109" t="s">
        <v>404</v>
      </c>
      <c r="Q371" s="109" t="s">
        <v>405</v>
      </c>
      <c r="R371" s="108">
        <v>1</v>
      </c>
      <c r="S371" s="111" t="s">
        <v>85</v>
      </c>
      <c r="T371" s="108">
        <v>4000005</v>
      </c>
      <c r="U371" s="108">
        <v>13570</v>
      </c>
      <c r="V371" s="108">
        <v>1</v>
      </c>
      <c r="W371" s="108">
        <v>1</v>
      </c>
      <c r="X371" s="113">
        <v>2019</v>
      </c>
      <c r="Y371" s="113">
        <v>112</v>
      </c>
      <c r="Z371" s="113">
        <v>0</v>
      </c>
      <c r="AA371" s="114" t="s">
        <v>84</v>
      </c>
      <c r="AB371" s="108">
        <v>573</v>
      </c>
      <c r="AC371" s="109" t="s">
        <v>711</v>
      </c>
      <c r="AD371" s="196" t="s">
        <v>780</v>
      </c>
      <c r="AE371" s="196" t="s">
        <v>711</v>
      </c>
      <c r="AF371" s="197">
        <f>AE371-AD371</f>
        <v>-35</v>
      </c>
      <c r="AG371" s="198">
        <f>IF(AI371="SI",0,J371)</f>
        <v>9.260000000000002</v>
      </c>
      <c r="AH371" s="199">
        <f>AG371*AF371</f>
        <v>-324.1000000000001</v>
      </c>
      <c r="AI371" s="200"/>
    </row>
    <row r="372" spans="1:35" ht="24">
      <c r="A372" s="108">
        <v>2019</v>
      </c>
      <c r="B372" s="108">
        <v>179</v>
      </c>
      <c r="C372" s="109" t="s">
        <v>715</v>
      </c>
      <c r="D372" s="194" t="s">
        <v>799</v>
      </c>
      <c r="E372" s="109" t="s">
        <v>800</v>
      </c>
      <c r="F372" s="201" t="s">
        <v>801</v>
      </c>
      <c r="G372" s="112">
        <v>36.23</v>
      </c>
      <c r="H372" s="112">
        <v>6.53</v>
      </c>
      <c r="I372" s="143" t="s">
        <v>79</v>
      </c>
      <c r="J372" s="112">
        <f>IF(I372="SI",G372-H372,G372)</f>
        <v>29.699999999999996</v>
      </c>
      <c r="K372" s="195" t="s">
        <v>312</v>
      </c>
      <c r="L372" s="108">
        <v>2019</v>
      </c>
      <c r="M372" s="108">
        <v>2279</v>
      </c>
      <c r="N372" s="109" t="s">
        <v>715</v>
      </c>
      <c r="O372" s="111" t="s">
        <v>313</v>
      </c>
      <c r="P372" s="109" t="s">
        <v>314</v>
      </c>
      <c r="Q372" s="109" t="s">
        <v>84</v>
      </c>
      <c r="R372" s="108">
        <v>1</v>
      </c>
      <c r="S372" s="111" t="s">
        <v>85</v>
      </c>
      <c r="T372" s="108">
        <v>1100503</v>
      </c>
      <c r="U372" s="108">
        <v>4210</v>
      </c>
      <c r="V372" s="108">
        <v>2</v>
      </c>
      <c r="W372" s="108">
        <v>2</v>
      </c>
      <c r="X372" s="113">
        <v>2019</v>
      </c>
      <c r="Y372" s="113">
        <v>90</v>
      </c>
      <c r="Z372" s="113">
        <v>0</v>
      </c>
      <c r="AA372" s="114" t="s">
        <v>386</v>
      </c>
      <c r="AB372" s="108">
        <v>527</v>
      </c>
      <c r="AC372" s="109" t="s">
        <v>463</v>
      </c>
      <c r="AD372" s="196" t="s">
        <v>812</v>
      </c>
      <c r="AE372" s="196" t="s">
        <v>463</v>
      </c>
      <c r="AF372" s="197">
        <f>AE372-AD372</f>
        <v>-19</v>
      </c>
      <c r="AG372" s="198">
        <f>IF(AI372="SI",0,J372)</f>
        <v>29.699999999999996</v>
      </c>
      <c r="AH372" s="199">
        <f>AG372*AF372</f>
        <v>-564.3</v>
      </c>
      <c r="AI372" s="200"/>
    </row>
    <row r="373" spans="1:35" ht="48">
      <c r="A373" s="108">
        <v>2019</v>
      </c>
      <c r="B373" s="108">
        <v>180</v>
      </c>
      <c r="C373" s="109" t="s">
        <v>802</v>
      </c>
      <c r="D373" s="194" t="s">
        <v>803</v>
      </c>
      <c r="E373" s="109" t="s">
        <v>804</v>
      </c>
      <c r="F373" s="201" t="s">
        <v>805</v>
      </c>
      <c r="G373" s="112">
        <v>48.8</v>
      </c>
      <c r="H373" s="112">
        <v>8.8</v>
      </c>
      <c r="I373" s="143" t="s">
        <v>79</v>
      </c>
      <c r="J373" s="112">
        <f>IF(I373="SI",G373-H373,G373)</f>
        <v>40</v>
      </c>
      <c r="K373" s="195" t="s">
        <v>806</v>
      </c>
      <c r="L373" s="108">
        <v>2019</v>
      </c>
      <c r="M373" s="108">
        <v>2312</v>
      </c>
      <c r="N373" s="109" t="s">
        <v>802</v>
      </c>
      <c r="O373" s="111" t="s">
        <v>807</v>
      </c>
      <c r="P373" s="109" t="s">
        <v>808</v>
      </c>
      <c r="Q373" s="109" t="s">
        <v>808</v>
      </c>
      <c r="R373" s="108">
        <v>1</v>
      </c>
      <c r="S373" s="111" t="s">
        <v>85</v>
      </c>
      <c r="T373" s="108">
        <v>1010303</v>
      </c>
      <c r="U373" s="108">
        <v>250</v>
      </c>
      <c r="V373" s="108">
        <v>2</v>
      </c>
      <c r="W373" s="108">
        <v>5</v>
      </c>
      <c r="X373" s="113">
        <v>2019</v>
      </c>
      <c r="Y373" s="113">
        <v>159</v>
      </c>
      <c r="Z373" s="113">
        <v>0</v>
      </c>
      <c r="AA373" s="114" t="s">
        <v>386</v>
      </c>
      <c r="AB373" s="108">
        <v>530</v>
      </c>
      <c r="AC373" s="109" t="s">
        <v>463</v>
      </c>
      <c r="AD373" s="196" t="s">
        <v>809</v>
      </c>
      <c r="AE373" s="196" t="s">
        <v>463</v>
      </c>
      <c r="AF373" s="197">
        <f>AE373-AD373</f>
        <v>-22</v>
      </c>
      <c r="AG373" s="198">
        <f>IF(AI373="SI",0,J373)</f>
        <v>40</v>
      </c>
      <c r="AH373" s="199">
        <f>AG373*AF373</f>
        <v>-880</v>
      </c>
      <c r="AI373" s="200"/>
    </row>
    <row r="374" spans="1:35" ht="84">
      <c r="A374" s="108">
        <v>2019</v>
      </c>
      <c r="B374" s="108">
        <v>181</v>
      </c>
      <c r="C374" s="109" t="s">
        <v>802</v>
      </c>
      <c r="D374" s="194" t="s">
        <v>810</v>
      </c>
      <c r="E374" s="109" t="s">
        <v>464</v>
      </c>
      <c r="F374" s="201" t="s">
        <v>811</v>
      </c>
      <c r="G374" s="112">
        <v>105.96</v>
      </c>
      <c r="H374" s="112">
        <v>0</v>
      </c>
      <c r="I374" s="143" t="s">
        <v>79</v>
      </c>
      <c r="J374" s="112">
        <f>IF(I374="SI",G374-H374,G374)</f>
        <v>105.96</v>
      </c>
      <c r="K374" s="195" t="s">
        <v>196</v>
      </c>
      <c r="L374" s="108">
        <v>2019</v>
      </c>
      <c r="M374" s="108">
        <v>2318</v>
      </c>
      <c r="N374" s="109" t="s">
        <v>802</v>
      </c>
      <c r="O374" s="111" t="s">
        <v>198</v>
      </c>
      <c r="P374" s="109" t="s">
        <v>199</v>
      </c>
      <c r="Q374" s="109" t="s">
        <v>84</v>
      </c>
      <c r="R374" s="108">
        <v>2</v>
      </c>
      <c r="S374" s="111" t="s">
        <v>103</v>
      </c>
      <c r="T374" s="108">
        <v>1040502</v>
      </c>
      <c r="U374" s="108">
        <v>1890</v>
      </c>
      <c r="V374" s="108">
        <v>2</v>
      </c>
      <c r="W374" s="108">
        <v>1</v>
      </c>
      <c r="X374" s="113">
        <v>2019</v>
      </c>
      <c r="Y374" s="113">
        <v>306</v>
      </c>
      <c r="Z374" s="113">
        <v>0</v>
      </c>
      <c r="AA374" s="114" t="s">
        <v>485</v>
      </c>
      <c r="AB374" s="108">
        <v>599</v>
      </c>
      <c r="AC374" s="109" t="s">
        <v>812</v>
      </c>
      <c r="AD374" s="196" t="s">
        <v>813</v>
      </c>
      <c r="AE374" s="196" t="s">
        <v>812</v>
      </c>
      <c r="AF374" s="197">
        <f>AE374-AD374</f>
        <v>-4</v>
      </c>
      <c r="AG374" s="198">
        <f>IF(AI374="SI",0,J374)</f>
        <v>105.96</v>
      </c>
      <c r="AH374" s="199">
        <f>AG374*AF374</f>
        <v>-423.84</v>
      </c>
      <c r="AI374" s="200"/>
    </row>
    <row r="375" spans="1:35" ht="84">
      <c r="A375" s="108">
        <v>2019</v>
      </c>
      <c r="B375" s="108">
        <v>181</v>
      </c>
      <c r="C375" s="109" t="s">
        <v>802</v>
      </c>
      <c r="D375" s="194" t="s">
        <v>810</v>
      </c>
      <c r="E375" s="109" t="s">
        <v>464</v>
      </c>
      <c r="F375" s="201" t="s">
        <v>814</v>
      </c>
      <c r="G375" s="112">
        <v>23.31</v>
      </c>
      <c r="H375" s="112">
        <v>23.31</v>
      </c>
      <c r="I375" s="143" t="s">
        <v>79</v>
      </c>
      <c r="J375" s="112">
        <f>IF(I375="SI",G375-H375,G375)</f>
        <v>0</v>
      </c>
      <c r="K375" s="195" t="s">
        <v>196</v>
      </c>
      <c r="L375" s="108">
        <v>2019</v>
      </c>
      <c r="M375" s="108">
        <v>2318</v>
      </c>
      <c r="N375" s="109" t="s">
        <v>802</v>
      </c>
      <c r="O375" s="111" t="s">
        <v>198</v>
      </c>
      <c r="P375" s="109" t="s">
        <v>199</v>
      </c>
      <c r="Q375" s="109" t="s">
        <v>84</v>
      </c>
      <c r="R375" s="108">
        <v>2</v>
      </c>
      <c r="S375" s="111" t="s">
        <v>103</v>
      </c>
      <c r="T375" s="108">
        <v>1040502</v>
      </c>
      <c r="U375" s="108">
        <v>1890</v>
      </c>
      <c r="V375" s="108">
        <v>2</v>
      </c>
      <c r="W375" s="108">
        <v>1</v>
      </c>
      <c r="X375" s="113">
        <v>2019</v>
      </c>
      <c r="Y375" s="113">
        <v>306</v>
      </c>
      <c r="Z375" s="113">
        <v>0</v>
      </c>
      <c r="AA375" s="114" t="s">
        <v>485</v>
      </c>
      <c r="AB375" s="108">
        <v>601</v>
      </c>
      <c r="AC375" s="109" t="s">
        <v>812</v>
      </c>
      <c r="AD375" s="196" t="s">
        <v>813</v>
      </c>
      <c r="AE375" s="196" t="s">
        <v>812</v>
      </c>
      <c r="AF375" s="197">
        <f>AE375-AD375</f>
        <v>-4</v>
      </c>
      <c r="AG375" s="198">
        <f>IF(AI375="SI",0,J375)</f>
        <v>0</v>
      </c>
      <c r="AH375" s="199">
        <f>AG375*AF375</f>
        <v>0</v>
      </c>
      <c r="AI375" s="200"/>
    </row>
    <row r="376" spans="1:35" ht="84">
      <c r="A376" s="108">
        <v>2019</v>
      </c>
      <c r="B376" s="108">
        <v>181</v>
      </c>
      <c r="C376" s="109" t="s">
        <v>802</v>
      </c>
      <c r="D376" s="194" t="s">
        <v>810</v>
      </c>
      <c r="E376" s="109" t="s">
        <v>464</v>
      </c>
      <c r="F376" s="201" t="s">
        <v>811</v>
      </c>
      <c r="G376" s="112">
        <v>60.17</v>
      </c>
      <c r="H376" s="112">
        <v>0</v>
      </c>
      <c r="I376" s="143" t="s">
        <v>79</v>
      </c>
      <c r="J376" s="112">
        <f>IF(I376="SI",G376-H376,G376)</f>
        <v>60.17</v>
      </c>
      <c r="K376" s="195" t="s">
        <v>196</v>
      </c>
      <c r="L376" s="108">
        <v>2019</v>
      </c>
      <c r="M376" s="108">
        <v>2318</v>
      </c>
      <c r="N376" s="109" t="s">
        <v>802</v>
      </c>
      <c r="O376" s="111" t="s">
        <v>198</v>
      </c>
      <c r="P376" s="109" t="s">
        <v>199</v>
      </c>
      <c r="Q376" s="109" t="s">
        <v>84</v>
      </c>
      <c r="R376" s="108">
        <v>3</v>
      </c>
      <c r="S376" s="111" t="s">
        <v>162</v>
      </c>
      <c r="T376" s="108">
        <v>1080102</v>
      </c>
      <c r="U376" s="108">
        <v>2770</v>
      </c>
      <c r="V376" s="108">
        <v>4</v>
      </c>
      <c r="W376" s="108">
        <v>1</v>
      </c>
      <c r="X376" s="113">
        <v>2019</v>
      </c>
      <c r="Y376" s="113">
        <v>307</v>
      </c>
      <c r="Z376" s="113">
        <v>0</v>
      </c>
      <c r="AA376" s="114" t="s">
        <v>485</v>
      </c>
      <c r="AB376" s="108">
        <v>600</v>
      </c>
      <c r="AC376" s="109" t="s">
        <v>812</v>
      </c>
      <c r="AD376" s="196" t="s">
        <v>813</v>
      </c>
      <c r="AE376" s="196" t="s">
        <v>812</v>
      </c>
      <c r="AF376" s="197">
        <f>AE376-AD376</f>
        <v>-4</v>
      </c>
      <c r="AG376" s="198">
        <f>IF(AI376="SI",0,J376)</f>
        <v>60.17</v>
      </c>
      <c r="AH376" s="199">
        <f>AG376*AF376</f>
        <v>-240.68</v>
      </c>
      <c r="AI376" s="200"/>
    </row>
    <row r="377" spans="1:35" ht="84">
      <c r="A377" s="108">
        <v>2019</v>
      </c>
      <c r="B377" s="108">
        <v>181</v>
      </c>
      <c r="C377" s="109" t="s">
        <v>802</v>
      </c>
      <c r="D377" s="194" t="s">
        <v>810</v>
      </c>
      <c r="E377" s="109" t="s">
        <v>464</v>
      </c>
      <c r="F377" s="201" t="s">
        <v>814</v>
      </c>
      <c r="G377" s="112">
        <v>13.24</v>
      </c>
      <c r="H377" s="112">
        <v>13.24</v>
      </c>
      <c r="I377" s="143" t="s">
        <v>79</v>
      </c>
      <c r="J377" s="112">
        <f>IF(I377="SI",G377-H377,G377)</f>
        <v>0</v>
      </c>
      <c r="K377" s="195" t="s">
        <v>196</v>
      </c>
      <c r="L377" s="108">
        <v>2019</v>
      </c>
      <c r="M377" s="108">
        <v>2318</v>
      </c>
      <c r="N377" s="109" t="s">
        <v>802</v>
      </c>
      <c r="O377" s="111" t="s">
        <v>198</v>
      </c>
      <c r="P377" s="109" t="s">
        <v>199</v>
      </c>
      <c r="Q377" s="109" t="s">
        <v>84</v>
      </c>
      <c r="R377" s="108">
        <v>3</v>
      </c>
      <c r="S377" s="111" t="s">
        <v>162</v>
      </c>
      <c r="T377" s="108">
        <v>1080102</v>
      </c>
      <c r="U377" s="108">
        <v>2770</v>
      </c>
      <c r="V377" s="108">
        <v>4</v>
      </c>
      <c r="W377" s="108">
        <v>1</v>
      </c>
      <c r="X377" s="113">
        <v>2019</v>
      </c>
      <c r="Y377" s="113">
        <v>307</v>
      </c>
      <c r="Z377" s="113">
        <v>0</v>
      </c>
      <c r="AA377" s="114" t="s">
        <v>485</v>
      </c>
      <c r="AB377" s="108">
        <v>602</v>
      </c>
      <c r="AC377" s="109" t="s">
        <v>812</v>
      </c>
      <c r="AD377" s="196" t="s">
        <v>813</v>
      </c>
      <c r="AE377" s="196" t="s">
        <v>812</v>
      </c>
      <c r="AF377" s="197">
        <f>AE377-AD377</f>
        <v>-4</v>
      </c>
      <c r="AG377" s="198">
        <f>IF(AI377="SI",0,J377)</f>
        <v>0</v>
      </c>
      <c r="AH377" s="199">
        <f>AG377*AF377</f>
        <v>0</v>
      </c>
      <c r="AI377" s="200"/>
    </row>
    <row r="378" spans="1:35" ht="36">
      <c r="A378" s="108">
        <v>2019</v>
      </c>
      <c r="B378" s="108">
        <v>182</v>
      </c>
      <c r="C378" s="109" t="s">
        <v>386</v>
      </c>
      <c r="D378" s="194" t="s">
        <v>815</v>
      </c>
      <c r="E378" s="109" t="s">
        <v>464</v>
      </c>
      <c r="F378" s="201" t="s">
        <v>816</v>
      </c>
      <c r="G378" s="112">
        <v>1342.14</v>
      </c>
      <c r="H378" s="112">
        <v>122.01</v>
      </c>
      <c r="I378" s="143" t="s">
        <v>79</v>
      </c>
      <c r="J378" s="112">
        <f>IF(I378="SI",G378-H378,G378)</f>
        <v>1220.13</v>
      </c>
      <c r="K378" s="195" t="s">
        <v>84</v>
      </c>
      <c r="L378" s="108">
        <v>2019</v>
      </c>
      <c r="M378" s="108">
        <v>2378</v>
      </c>
      <c r="N378" s="109" t="s">
        <v>386</v>
      </c>
      <c r="O378" s="111" t="s">
        <v>817</v>
      </c>
      <c r="P378" s="109" t="s">
        <v>128</v>
      </c>
      <c r="Q378" s="109" t="s">
        <v>128</v>
      </c>
      <c r="R378" s="108">
        <v>1</v>
      </c>
      <c r="S378" s="111" t="s">
        <v>85</v>
      </c>
      <c r="T378" s="108">
        <v>1090503</v>
      </c>
      <c r="U378" s="108">
        <v>3550</v>
      </c>
      <c r="V378" s="108">
        <v>2</v>
      </c>
      <c r="W378" s="108">
        <v>2</v>
      </c>
      <c r="X378" s="113">
        <v>2019</v>
      </c>
      <c r="Y378" s="113">
        <v>113</v>
      </c>
      <c r="Z378" s="113">
        <v>0</v>
      </c>
      <c r="AA378" s="114" t="s">
        <v>687</v>
      </c>
      <c r="AB378" s="108">
        <v>670</v>
      </c>
      <c r="AC378" s="109" t="s">
        <v>688</v>
      </c>
      <c r="AD378" s="196" t="s">
        <v>780</v>
      </c>
      <c r="AE378" s="196" t="s">
        <v>688</v>
      </c>
      <c r="AF378" s="197">
        <f>AE378-AD378</f>
        <v>-5</v>
      </c>
      <c r="AG378" s="198">
        <f>IF(AI378="SI",0,J378)</f>
        <v>1220.13</v>
      </c>
      <c r="AH378" s="199">
        <f>AG378*AF378</f>
        <v>-6100.650000000001</v>
      </c>
      <c r="AI378" s="200"/>
    </row>
    <row r="379" spans="1:35" ht="36">
      <c r="A379" s="108">
        <v>2019</v>
      </c>
      <c r="B379" s="108">
        <v>183</v>
      </c>
      <c r="C379" s="109" t="s">
        <v>386</v>
      </c>
      <c r="D379" s="194" t="s">
        <v>818</v>
      </c>
      <c r="E379" s="109" t="s">
        <v>464</v>
      </c>
      <c r="F379" s="201" t="s">
        <v>819</v>
      </c>
      <c r="G379" s="112">
        <v>1481.28</v>
      </c>
      <c r="H379" s="112">
        <v>56.97</v>
      </c>
      <c r="I379" s="143" t="s">
        <v>79</v>
      </c>
      <c r="J379" s="112">
        <f>IF(I379="SI",G379-H379,G379)</f>
        <v>1424.31</v>
      </c>
      <c r="K379" s="195" t="s">
        <v>122</v>
      </c>
      <c r="L379" s="108">
        <v>2019</v>
      </c>
      <c r="M379" s="108">
        <v>2377</v>
      </c>
      <c r="N379" s="109" t="s">
        <v>386</v>
      </c>
      <c r="O379" s="111" t="s">
        <v>510</v>
      </c>
      <c r="P379" s="109" t="s">
        <v>124</v>
      </c>
      <c r="Q379" s="109" t="s">
        <v>84</v>
      </c>
      <c r="R379" s="108">
        <v>1</v>
      </c>
      <c r="S379" s="111" t="s">
        <v>85</v>
      </c>
      <c r="T379" s="108">
        <v>1040502</v>
      </c>
      <c r="U379" s="108">
        <v>1890</v>
      </c>
      <c r="V379" s="108">
        <v>4</v>
      </c>
      <c r="W379" s="108">
        <v>1</v>
      </c>
      <c r="X379" s="113">
        <v>2019</v>
      </c>
      <c r="Y379" s="113">
        <v>238</v>
      </c>
      <c r="Z379" s="113">
        <v>0</v>
      </c>
      <c r="AA379" s="114" t="s">
        <v>820</v>
      </c>
      <c r="AB379" s="108">
        <v>853</v>
      </c>
      <c r="AC379" s="109" t="s">
        <v>820</v>
      </c>
      <c r="AD379" s="196" t="s">
        <v>780</v>
      </c>
      <c r="AE379" s="196" t="s">
        <v>820</v>
      </c>
      <c r="AF379" s="197">
        <f>AE379-AD379</f>
        <v>54</v>
      </c>
      <c r="AG379" s="198">
        <f>IF(AI379="SI",0,J379)</f>
        <v>1424.31</v>
      </c>
      <c r="AH379" s="199">
        <f>AG379*AF379</f>
        <v>76912.73999999999</v>
      </c>
      <c r="AI379" s="200"/>
    </row>
    <row r="380" spans="1:35" ht="36">
      <c r="A380" s="108">
        <v>2019</v>
      </c>
      <c r="B380" s="108">
        <v>183</v>
      </c>
      <c r="C380" s="109" t="s">
        <v>386</v>
      </c>
      <c r="D380" s="194" t="s">
        <v>818</v>
      </c>
      <c r="E380" s="109" t="s">
        <v>464</v>
      </c>
      <c r="F380" s="201" t="s">
        <v>819</v>
      </c>
      <c r="G380" s="112">
        <v>1077.12</v>
      </c>
      <c r="H380" s="112">
        <v>41.43</v>
      </c>
      <c r="I380" s="143" t="s">
        <v>79</v>
      </c>
      <c r="J380" s="112">
        <f>IF(I380="SI",G380-H380,G380)</f>
        <v>1035.6899999999998</v>
      </c>
      <c r="K380" s="195" t="s">
        <v>122</v>
      </c>
      <c r="L380" s="108">
        <v>2019</v>
      </c>
      <c r="M380" s="108">
        <v>2377</v>
      </c>
      <c r="N380" s="109" t="s">
        <v>386</v>
      </c>
      <c r="O380" s="111" t="s">
        <v>510</v>
      </c>
      <c r="P380" s="109" t="s">
        <v>124</v>
      </c>
      <c r="Q380" s="109" t="s">
        <v>84</v>
      </c>
      <c r="R380" s="108">
        <v>1</v>
      </c>
      <c r="S380" s="111" t="s">
        <v>85</v>
      </c>
      <c r="T380" s="108">
        <v>1040502</v>
      </c>
      <c r="U380" s="108">
        <v>1890</v>
      </c>
      <c r="V380" s="108">
        <v>4</v>
      </c>
      <c r="W380" s="108">
        <v>1</v>
      </c>
      <c r="X380" s="113">
        <v>2019</v>
      </c>
      <c r="Y380" s="113">
        <v>172</v>
      </c>
      <c r="Z380" s="113">
        <v>0</v>
      </c>
      <c r="AA380" s="114" t="s">
        <v>820</v>
      </c>
      <c r="AB380" s="108">
        <v>852</v>
      </c>
      <c r="AC380" s="109" t="s">
        <v>820</v>
      </c>
      <c r="AD380" s="196" t="s">
        <v>780</v>
      </c>
      <c r="AE380" s="196" t="s">
        <v>820</v>
      </c>
      <c r="AF380" s="197">
        <f>AE380-AD380</f>
        <v>54</v>
      </c>
      <c r="AG380" s="198">
        <f>IF(AI380="SI",0,J380)</f>
        <v>1035.6899999999998</v>
      </c>
      <c r="AH380" s="199">
        <f>AG380*AF380</f>
        <v>55927.25999999999</v>
      </c>
      <c r="AI380" s="200"/>
    </row>
    <row r="381" spans="1:35" ht="24">
      <c r="A381" s="108">
        <v>2019</v>
      </c>
      <c r="B381" s="108">
        <v>184</v>
      </c>
      <c r="C381" s="109" t="s">
        <v>463</v>
      </c>
      <c r="D381" s="194" t="s">
        <v>821</v>
      </c>
      <c r="E381" s="109" t="s">
        <v>802</v>
      </c>
      <c r="F381" s="201" t="s">
        <v>822</v>
      </c>
      <c r="G381" s="112">
        <v>43.91</v>
      </c>
      <c r="H381" s="112">
        <v>7.92</v>
      </c>
      <c r="I381" s="143" t="s">
        <v>79</v>
      </c>
      <c r="J381" s="112">
        <f>IF(I381="SI",G381-H381,G381)</f>
        <v>35.989999999999995</v>
      </c>
      <c r="K381" s="195" t="s">
        <v>428</v>
      </c>
      <c r="L381" s="108">
        <v>2019</v>
      </c>
      <c r="M381" s="108">
        <v>2389</v>
      </c>
      <c r="N381" s="109" t="s">
        <v>823</v>
      </c>
      <c r="O381" s="111" t="s">
        <v>308</v>
      </c>
      <c r="P381" s="109" t="s">
        <v>309</v>
      </c>
      <c r="Q381" s="109" t="s">
        <v>309</v>
      </c>
      <c r="R381" s="108">
        <v>1</v>
      </c>
      <c r="S381" s="111" t="s">
        <v>85</v>
      </c>
      <c r="T381" s="108">
        <v>1010303</v>
      </c>
      <c r="U381" s="108">
        <v>250</v>
      </c>
      <c r="V381" s="108">
        <v>2</v>
      </c>
      <c r="W381" s="108">
        <v>1</v>
      </c>
      <c r="X381" s="113">
        <v>2019</v>
      </c>
      <c r="Y381" s="113">
        <v>57</v>
      </c>
      <c r="Z381" s="113">
        <v>0</v>
      </c>
      <c r="AA381" s="114" t="s">
        <v>485</v>
      </c>
      <c r="AB381" s="108">
        <v>583</v>
      </c>
      <c r="AC381" s="109" t="s">
        <v>485</v>
      </c>
      <c r="AD381" s="196" t="s">
        <v>559</v>
      </c>
      <c r="AE381" s="196" t="s">
        <v>485</v>
      </c>
      <c r="AF381" s="197">
        <f>AE381-AD381</f>
        <v>-2</v>
      </c>
      <c r="AG381" s="198">
        <f>IF(AI381="SI",0,J381)</f>
        <v>35.989999999999995</v>
      </c>
      <c r="AH381" s="199">
        <f>AG381*AF381</f>
        <v>-71.97999999999999</v>
      </c>
      <c r="AI381" s="200"/>
    </row>
    <row r="382" spans="1:35" ht="24">
      <c r="A382" s="108">
        <v>2019</v>
      </c>
      <c r="B382" s="108">
        <v>184</v>
      </c>
      <c r="C382" s="109" t="s">
        <v>463</v>
      </c>
      <c r="D382" s="194" t="s">
        <v>821</v>
      </c>
      <c r="E382" s="109" t="s">
        <v>802</v>
      </c>
      <c r="F382" s="201" t="s">
        <v>822</v>
      </c>
      <c r="G382" s="112">
        <v>7.12</v>
      </c>
      <c r="H382" s="112">
        <v>1.28</v>
      </c>
      <c r="I382" s="143" t="s">
        <v>79</v>
      </c>
      <c r="J382" s="112">
        <f>IF(I382="SI",G382-H382,G382)</f>
        <v>5.84</v>
      </c>
      <c r="K382" s="195" t="s">
        <v>428</v>
      </c>
      <c r="L382" s="108">
        <v>2019</v>
      </c>
      <c r="M382" s="108">
        <v>2389</v>
      </c>
      <c r="N382" s="109" t="s">
        <v>823</v>
      </c>
      <c r="O382" s="111" t="s">
        <v>308</v>
      </c>
      <c r="P382" s="109" t="s">
        <v>309</v>
      </c>
      <c r="Q382" s="109" t="s">
        <v>309</v>
      </c>
      <c r="R382" s="108">
        <v>1</v>
      </c>
      <c r="S382" s="111" t="s">
        <v>85</v>
      </c>
      <c r="T382" s="108">
        <v>1040103</v>
      </c>
      <c r="U382" s="108">
        <v>1460</v>
      </c>
      <c r="V382" s="108">
        <v>4</v>
      </c>
      <c r="W382" s="108">
        <v>3</v>
      </c>
      <c r="X382" s="113">
        <v>2019</v>
      </c>
      <c r="Y382" s="113">
        <v>58</v>
      </c>
      <c r="Z382" s="113">
        <v>0</v>
      </c>
      <c r="AA382" s="114" t="s">
        <v>485</v>
      </c>
      <c r="AB382" s="108">
        <v>584</v>
      </c>
      <c r="AC382" s="109" t="s">
        <v>485</v>
      </c>
      <c r="AD382" s="196" t="s">
        <v>559</v>
      </c>
      <c r="AE382" s="196" t="s">
        <v>485</v>
      </c>
      <c r="AF382" s="197">
        <f>AE382-AD382</f>
        <v>-2</v>
      </c>
      <c r="AG382" s="198">
        <f>IF(AI382="SI",0,J382)</f>
        <v>5.84</v>
      </c>
      <c r="AH382" s="199">
        <f>AG382*AF382</f>
        <v>-11.68</v>
      </c>
      <c r="AI382" s="200"/>
    </row>
    <row r="383" spans="1:35" ht="24">
      <c r="A383" s="108">
        <v>2019</v>
      </c>
      <c r="B383" s="108">
        <v>184</v>
      </c>
      <c r="C383" s="109" t="s">
        <v>463</v>
      </c>
      <c r="D383" s="194" t="s">
        <v>821</v>
      </c>
      <c r="E383" s="109" t="s">
        <v>802</v>
      </c>
      <c r="F383" s="201" t="s">
        <v>822</v>
      </c>
      <c r="G383" s="112">
        <v>14.2</v>
      </c>
      <c r="H383" s="112">
        <v>2.56</v>
      </c>
      <c r="I383" s="143" t="s">
        <v>79</v>
      </c>
      <c r="J383" s="112">
        <f>IF(I383="SI",G383-H383,G383)</f>
        <v>11.639999999999999</v>
      </c>
      <c r="K383" s="195" t="s">
        <v>428</v>
      </c>
      <c r="L383" s="108">
        <v>2019</v>
      </c>
      <c r="M383" s="108">
        <v>2389</v>
      </c>
      <c r="N383" s="109" t="s">
        <v>823</v>
      </c>
      <c r="O383" s="111" t="s">
        <v>308</v>
      </c>
      <c r="P383" s="109" t="s">
        <v>309</v>
      </c>
      <c r="Q383" s="109" t="s">
        <v>309</v>
      </c>
      <c r="R383" s="108">
        <v>1</v>
      </c>
      <c r="S383" s="111" t="s">
        <v>85</v>
      </c>
      <c r="T383" s="108">
        <v>1040203</v>
      </c>
      <c r="U383" s="108">
        <v>1570</v>
      </c>
      <c r="V383" s="108">
        <v>4</v>
      </c>
      <c r="W383" s="108">
        <v>3</v>
      </c>
      <c r="X383" s="113">
        <v>2019</v>
      </c>
      <c r="Y383" s="113">
        <v>59</v>
      </c>
      <c r="Z383" s="113">
        <v>0</v>
      </c>
      <c r="AA383" s="114" t="s">
        <v>485</v>
      </c>
      <c r="AB383" s="108">
        <v>585</v>
      </c>
      <c r="AC383" s="109" t="s">
        <v>485</v>
      </c>
      <c r="AD383" s="196" t="s">
        <v>559</v>
      </c>
      <c r="AE383" s="196" t="s">
        <v>485</v>
      </c>
      <c r="AF383" s="197">
        <f>AE383-AD383</f>
        <v>-2</v>
      </c>
      <c r="AG383" s="198">
        <f>IF(AI383="SI",0,J383)</f>
        <v>11.639999999999999</v>
      </c>
      <c r="AH383" s="199">
        <f>AG383*AF383</f>
        <v>-23.279999999999998</v>
      </c>
      <c r="AI383" s="200"/>
    </row>
    <row r="384" spans="1:35" ht="84">
      <c r="A384" s="108">
        <v>2019</v>
      </c>
      <c r="B384" s="108">
        <v>185</v>
      </c>
      <c r="C384" s="109" t="s">
        <v>387</v>
      </c>
      <c r="D384" s="194" t="s">
        <v>824</v>
      </c>
      <c r="E384" s="109" t="s">
        <v>463</v>
      </c>
      <c r="F384" s="201" t="s">
        <v>825</v>
      </c>
      <c r="G384" s="112">
        <v>153.72</v>
      </c>
      <c r="H384" s="112">
        <v>27.72</v>
      </c>
      <c r="I384" s="143" t="s">
        <v>79</v>
      </c>
      <c r="J384" s="112">
        <f>IF(I384="SI",G384-H384,G384)</f>
        <v>126</v>
      </c>
      <c r="K384" s="195" t="s">
        <v>623</v>
      </c>
      <c r="L384" s="108">
        <v>2019</v>
      </c>
      <c r="M384" s="108">
        <v>2453</v>
      </c>
      <c r="N384" s="109" t="s">
        <v>826</v>
      </c>
      <c r="O384" s="111" t="s">
        <v>624</v>
      </c>
      <c r="P384" s="109" t="s">
        <v>625</v>
      </c>
      <c r="Q384" s="109" t="s">
        <v>625</v>
      </c>
      <c r="R384" s="108">
        <v>2</v>
      </c>
      <c r="S384" s="111" t="s">
        <v>103</v>
      </c>
      <c r="T384" s="108">
        <v>1010703</v>
      </c>
      <c r="U384" s="108">
        <v>690</v>
      </c>
      <c r="V384" s="108">
        <v>8</v>
      </c>
      <c r="W384" s="108">
        <v>1</v>
      </c>
      <c r="X384" s="113">
        <v>2019</v>
      </c>
      <c r="Y384" s="113">
        <v>337</v>
      </c>
      <c r="Z384" s="113">
        <v>0</v>
      </c>
      <c r="AA384" s="114" t="s">
        <v>485</v>
      </c>
      <c r="AB384" s="108">
        <v>581</v>
      </c>
      <c r="AC384" s="109" t="s">
        <v>485</v>
      </c>
      <c r="AD384" s="196" t="s">
        <v>780</v>
      </c>
      <c r="AE384" s="196" t="s">
        <v>485</v>
      </c>
      <c r="AF384" s="197">
        <f>AE384-AD384</f>
        <v>-33</v>
      </c>
      <c r="AG384" s="198">
        <f>IF(AI384="SI",0,J384)</f>
        <v>126</v>
      </c>
      <c r="AH384" s="199">
        <f>AG384*AF384</f>
        <v>-4158</v>
      </c>
      <c r="AI384" s="200"/>
    </row>
    <row r="385" spans="1:35" ht="84">
      <c r="A385" s="108">
        <v>2019</v>
      </c>
      <c r="B385" s="108">
        <v>185</v>
      </c>
      <c r="C385" s="109" t="s">
        <v>387</v>
      </c>
      <c r="D385" s="194" t="s">
        <v>824</v>
      </c>
      <c r="E385" s="109" t="s">
        <v>463</v>
      </c>
      <c r="F385" s="201" t="s">
        <v>825</v>
      </c>
      <c r="G385" s="112">
        <v>102.48</v>
      </c>
      <c r="H385" s="112">
        <v>18.48</v>
      </c>
      <c r="I385" s="143" t="s">
        <v>79</v>
      </c>
      <c r="J385" s="112">
        <f>IF(I385="SI",G385-H385,G385)</f>
        <v>84</v>
      </c>
      <c r="K385" s="195" t="s">
        <v>623</v>
      </c>
      <c r="L385" s="108">
        <v>2019</v>
      </c>
      <c r="M385" s="108">
        <v>2453</v>
      </c>
      <c r="N385" s="109" t="s">
        <v>826</v>
      </c>
      <c r="O385" s="111" t="s">
        <v>624</v>
      </c>
      <c r="P385" s="109" t="s">
        <v>625</v>
      </c>
      <c r="Q385" s="109" t="s">
        <v>625</v>
      </c>
      <c r="R385" s="108">
        <v>2</v>
      </c>
      <c r="S385" s="111" t="s">
        <v>103</v>
      </c>
      <c r="T385" s="108">
        <v>1010603</v>
      </c>
      <c r="U385" s="108">
        <v>580</v>
      </c>
      <c r="V385" s="108">
        <v>16</v>
      </c>
      <c r="W385" s="108">
        <v>1</v>
      </c>
      <c r="X385" s="113">
        <v>2019</v>
      </c>
      <c r="Y385" s="113">
        <v>336</v>
      </c>
      <c r="Z385" s="113">
        <v>0</v>
      </c>
      <c r="AA385" s="114" t="s">
        <v>485</v>
      </c>
      <c r="AB385" s="108">
        <v>580</v>
      </c>
      <c r="AC385" s="109" t="s">
        <v>485</v>
      </c>
      <c r="AD385" s="196" t="s">
        <v>780</v>
      </c>
      <c r="AE385" s="196" t="s">
        <v>485</v>
      </c>
      <c r="AF385" s="197">
        <f>AE385-AD385</f>
        <v>-33</v>
      </c>
      <c r="AG385" s="198">
        <f>IF(AI385="SI",0,J385)</f>
        <v>84</v>
      </c>
      <c r="AH385" s="199">
        <f>AG385*AF385</f>
        <v>-2772</v>
      </c>
      <c r="AI385" s="200"/>
    </row>
    <row r="386" spans="1:35" ht="48">
      <c r="A386" s="108">
        <v>2019</v>
      </c>
      <c r="B386" s="108">
        <v>186</v>
      </c>
      <c r="C386" s="109" t="s">
        <v>387</v>
      </c>
      <c r="D386" s="194" t="s">
        <v>827</v>
      </c>
      <c r="E386" s="109" t="s">
        <v>464</v>
      </c>
      <c r="F386" s="201" t="s">
        <v>828</v>
      </c>
      <c r="G386" s="112">
        <v>383.69</v>
      </c>
      <c r="H386" s="112">
        <v>69.19</v>
      </c>
      <c r="I386" s="143" t="s">
        <v>79</v>
      </c>
      <c r="J386" s="112">
        <f>IF(I386="SI",G386-H386,G386)</f>
        <v>314.5</v>
      </c>
      <c r="K386" s="195" t="s">
        <v>473</v>
      </c>
      <c r="L386" s="108">
        <v>2019</v>
      </c>
      <c r="M386" s="108">
        <v>2435</v>
      </c>
      <c r="N386" s="109" t="s">
        <v>826</v>
      </c>
      <c r="O386" s="111" t="s">
        <v>294</v>
      </c>
      <c r="P386" s="109" t="s">
        <v>295</v>
      </c>
      <c r="Q386" s="109" t="s">
        <v>84</v>
      </c>
      <c r="R386" s="108">
        <v>1</v>
      </c>
      <c r="S386" s="111" t="s">
        <v>85</v>
      </c>
      <c r="T386" s="108">
        <v>1010503</v>
      </c>
      <c r="U386" s="108">
        <v>470</v>
      </c>
      <c r="V386" s="108">
        <v>4</v>
      </c>
      <c r="W386" s="108">
        <v>1</v>
      </c>
      <c r="X386" s="113">
        <v>2019</v>
      </c>
      <c r="Y386" s="113">
        <v>17</v>
      </c>
      <c r="Z386" s="113">
        <v>0</v>
      </c>
      <c r="AA386" s="114" t="s">
        <v>485</v>
      </c>
      <c r="AB386" s="108">
        <v>574</v>
      </c>
      <c r="AC386" s="109" t="s">
        <v>485</v>
      </c>
      <c r="AD386" s="196" t="s">
        <v>559</v>
      </c>
      <c r="AE386" s="196" t="s">
        <v>485</v>
      </c>
      <c r="AF386" s="197">
        <f>AE386-AD386</f>
        <v>-2</v>
      </c>
      <c r="AG386" s="198">
        <f>IF(AI386="SI",0,J386)</f>
        <v>314.5</v>
      </c>
      <c r="AH386" s="199">
        <f>AG386*AF386</f>
        <v>-629</v>
      </c>
      <c r="AI386" s="200"/>
    </row>
    <row r="387" spans="1:35" ht="36">
      <c r="A387" s="108">
        <v>2019</v>
      </c>
      <c r="B387" s="108">
        <v>187</v>
      </c>
      <c r="C387" s="109" t="s">
        <v>387</v>
      </c>
      <c r="D387" s="194" t="s">
        <v>829</v>
      </c>
      <c r="E387" s="109" t="s">
        <v>830</v>
      </c>
      <c r="F387" s="201" t="s">
        <v>831</v>
      </c>
      <c r="G387" s="112">
        <v>256.2</v>
      </c>
      <c r="H387" s="112">
        <v>46.2</v>
      </c>
      <c r="I387" s="143" t="s">
        <v>79</v>
      </c>
      <c r="J387" s="112">
        <f>IF(I387="SI",G387-H387,G387)</f>
        <v>210</v>
      </c>
      <c r="K387" s="195" t="s">
        <v>832</v>
      </c>
      <c r="L387" s="108">
        <v>2019</v>
      </c>
      <c r="M387" s="108">
        <v>2445</v>
      </c>
      <c r="N387" s="109" t="s">
        <v>826</v>
      </c>
      <c r="O387" s="111" t="s">
        <v>313</v>
      </c>
      <c r="P387" s="109" t="s">
        <v>314</v>
      </c>
      <c r="Q387" s="109" t="s">
        <v>84</v>
      </c>
      <c r="R387" s="108">
        <v>1</v>
      </c>
      <c r="S387" s="111" t="s">
        <v>85</v>
      </c>
      <c r="T387" s="108">
        <v>1080103</v>
      </c>
      <c r="U387" s="108">
        <v>2780</v>
      </c>
      <c r="V387" s="108">
        <v>4</v>
      </c>
      <c r="W387" s="108">
        <v>1</v>
      </c>
      <c r="X387" s="113">
        <v>2019</v>
      </c>
      <c r="Y387" s="113">
        <v>171</v>
      </c>
      <c r="Z387" s="113">
        <v>0</v>
      </c>
      <c r="AA387" s="114" t="s">
        <v>485</v>
      </c>
      <c r="AB387" s="108">
        <v>576</v>
      </c>
      <c r="AC387" s="109" t="s">
        <v>485</v>
      </c>
      <c r="AD387" s="196" t="s">
        <v>931</v>
      </c>
      <c r="AE387" s="196" t="s">
        <v>485</v>
      </c>
      <c r="AF387" s="197">
        <f>AE387-AD387</f>
        <v>-19</v>
      </c>
      <c r="AG387" s="198">
        <f>IF(AI387="SI",0,J387)</f>
        <v>210</v>
      </c>
      <c r="AH387" s="199">
        <f>AG387*AF387</f>
        <v>-3990</v>
      </c>
      <c r="AI387" s="200"/>
    </row>
    <row r="388" spans="1:35" ht="180">
      <c r="A388" s="108">
        <v>2019</v>
      </c>
      <c r="B388" s="108">
        <v>188</v>
      </c>
      <c r="C388" s="109" t="s">
        <v>387</v>
      </c>
      <c r="D388" s="194" t="s">
        <v>833</v>
      </c>
      <c r="E388" s="109" t="s">
        <v>715</v>
      </c>
      <c r="F388" s="201" t="s">
        <v>834</v>
      </c>
      <c r="G388" s="112">
        <v>805.2</v>
      </c>
      <c r="H388" s="112">
        <v>145.2</v>
      </c>
      <c r="I388" s="143" t="s">
        <v>79</v>
      </c>
      <c r="J388" s="112">
        <f>IF(I388="SI",G388-H388,G388)</f>
        <v>660</v>
      </c>
      <c r="K388" s="195" t="s">
        <v>835</v>
      </c>
      <c r="L388" s="108">
        <v>2019</v>
      </c>
      <c r="M388" s="108">
        <v>2448</v>
      </c>
      <c r="N388" s="109" t="s">
        <v>826</v>
      </c>
      <c r="O388" s="111" t="s">
        <v>836</v>
      </c>
      <c r="P388" s="109" t="s">
        <v>837</v>
      </c>
      <c r="Q388" s="109" t="s">
        <v>838</v>
      </c>
      <c r="R388" s="108">
        <v>3</v>
      </c>
      <c r="S388" s="111" t="s">
        <v>162</v>
      </c>
      <c r="T388" s="108">
        <v>1010503</v>
      </c>
      <c r="U388" s="108">
        <v>470</v>
      </c>
      <c r="V388" s="108">
        <v>2</v>
      </c>
      <c r="W388" s="108">
        <v>3</v>
      </c>
      <c r="X388" s="113">
        <v>2019</v>
      </c>
      <c r="Y388" s="113">
        <v>150</v>
      </c>
      <c r="Z388" s="113">
        <v>0</v>
      </c>
      <c r="AA388" s="114" t="s">
        <v>687</v>
      </c>
      <c r="AB388" s="108">
        <v>696</v>
      </c>
      <c r="AC388" s="109" t="s">
        <v>688</v>
      </c>
      <c r="AD388" s="196" t="s">
        <v>839</v>
      </c>
      <c r="AE388" s="196" t="s">
        <v>688</v>
      </c>
      <c r="AF388" s="197">
        <f>AE388-AD388</f>
        <v>-22</v>
      </c>
      <c r="AG388" s="198">
        <f>IF(AI388="SI",0,J388)</f>
        <v>660</v>
      </c>
      <c r="AH388" s="199">
        <f>AG388*AF388</f>
        <v>-14520</v>
      </c>
      <c r="AI388" s="200"/>
    </row>
    <row r="389" spans="1:35" ht="156">
      <c r="A389" s="108">
        <v>2019</v>
      </c>
      <c r="B389" s="108">
        <v>189</v>
      </c>
      <c r="C389" s="109" t="s">
        <v>387</v>
      </c>
      <c r="D389" s="194" t="s">
        <v>840</v>
      </c>
      <c r="E389" s="109" t="s">
        <v>830</v>
      </c>
      <c r="F389" s="201" t="s">
        <v>841</v>
      </c>
      <c r="G389" s="112">
        <v>256.2</v>
      </c>
      <c r="H389" s="112">
        <v>46.2</v>
      </c>
      <c r="I389" s="143" t="s">
        <v>79</v>
      </c>
      <c r="J389" s="112">
        <f>IF(I389="SI",G389-H389,G389)</f>
        <v>210</v>
      </c>
      <c r="K389" s="195" t="s">
        <v>842</v>
      </c>
      <c r="L389" s="108">
        <v>2019</v>
      </c>
      <c r="M389" s="108">
        <v>2443</v>
      </c>
      <c r="N389" s="109" t="s">
        <v>826</v>
      </c>
      <c r="O389" s="111" t="s">
        <v>843</v>
      </c>
      <c r="P389" s="109" t="s">
        <v>844</v>
      </c>
      <c r="Q389" s="109" t="s">
        <v>844</v>
      </c>
      <c r="R389" s="108">
        <v>3</v>
      </c>
      <c r="S389" s="111" t="s">
        <v>162</v>
      </c>
      <c r="T389" s="108">
        <v>1010503</v>
      </c>
      <c r="U389" s="108">
        <v>470</v>
      </c>
      <c r="V389" s="108">
        <v>2</v>
      </c>
      <c r="W389" s="108">
        <v>3</v>
      </c>
      <c r="X389" s="113">
        <v>2019</v>
      </c>
      <c r="Y389" s="113">
        <v>313</v>
      </c>
      <c r="Z389" s="113">
        <v>0</v>
      </c>
      <c r="AA389" s="114" t="s">
        <v>687</v>
      </c>
      <c r="AB389" s="108">
        <v>671</v>
      </c>
      <c r="AC389" s="109" t="s">
        <v>688</v>
      </c>
      <c r="AD389" s="196" t="s">
        <v>931</v>
      </c>
      <c r="AE389" s="196" t="s">
        <v>688</v>
      </c>
      <c r="AF389" s="197">
        <f>AE389-AD389</f>
        <v>9</v>
      </c>
      <c r="AG389" s="198">
        <f>IF(AI389="SI",0,J389)</f>
        <v>210</v>
      </c>
      <c r="AH389" s="199">
        <f>AG389*AF389</f>
        <v>1890</v>
      </c>
      <c r="AI389" s="200"/>
    </row>
    <row r="390" spans="1:35" ht="84">
      <c r="A390" s="108">
        <v>2019</v>
      </c>
      <c r="B390" s="108">
        <v>190</v>
      </c>
      <c r="C390" s="109" t="s">
        <v>387</v>
      </c>
      <c r="D390" s="194" t="s">
        <v>845</v>
      </c>
      <c r="E390" s="109" t="s">
        <v>846</v>
      </c>
      <c r="F390" s="201" t="s">
        <v>847</v>
      </c>
      <c r="G390" s="112">
        <v>89.84</v>
      </c>
      <c r="H390" s="112">
        <v>0</v>
      </c>
      <c r="I390" s="143" t="s">
        <v>79</v>
      </c>
      <c r="J390" s="112">
        <f>IF(I390="SI",G390-H390,G390)</f>
        <v>89.84</v>
      </c>
      <c r="K390" s="195" t="s">
        <v>196</v>
      </c>
      <c r="L390" s="108">
        <v>0</v>
      </c>
      <c r="M390" s="108">
        <v>2477</v>
      </c>
      <c r="N390" s="109"/>
      <c r="O390" s="111" t="s">
        <v>198</v>
      </c>
      <c r="P390" s="109" t="s">
        <v>199</v>
      </c>
      <c r="Q390" s="109" t="s">
        <v>84</v>
      </c>
      <c r="R390" s="108">
        <v>3</v>
      </c>
      <c r="S390" s="111" t="s">
        <v>162</v>
      </c>
      <c r="T390" s="108">
        <v>1080102</v>
      </c>
      <c r="U390" s="108">
        <v>2770</v>
      </c>
      <c r="V390" s="108">
        <v>4</v>
      </c>
      <c r="W390" s="108">
        <v>1</v>
      </c>
      <c r="X390" s="113">
        <v>2019</v>
      </c>
      <c r="Y390" s="113">
        <v>307</v>
      </c>
      <c r="Z390" s="113">
        <v>0</v>
      </c>
      <c r="AA390" s="114" t="s">
        <v>687</v>
      </c>
      <c r="AB390" s="108">
        <v>697</v>
      </c>
      <c r="AC390" s="109" t="s">
        <v>688</v>
      </c>
      <c r="AD390" s="196" t="s">
        <v>848</v>
      </c>
      <c r="AE390" s="196" t="s">
        <v>848</v>
      </c>
      <c r="AF390" s="197">
        <f>AE390-AD390</f>
        <v>0</v>
      </c>
      <c r="AG390" s="198">
        <f>IF(AI390="SI",0,J390)</f>
        <v>89.84</v>
      </c>
      <c r="AH390" s="199">
        <f>AG390*AF390</f>
        <v>0</v>
      </c>
      <c r="AI390" s="200"/>
    </row>
    <row r="391" spans="1:35" ht="84">
      <c r="A391" s="108">
        <v>2019</v>
      </c>
      <c r="B391" s="108">
        <v>190</v>
      </c>
      <c r="C391" s="109" t="s">
        <v>387</v>
      </c>
      <c r="D391" s="194" t="s">
        <v>845</v>
      </c>
      <c r="E391" s="109" t="s">
        <v>846</v>
      </c>
      <c r="F391" s="201" t="s">
        <v>847</v>
      </c>
      <c r="G391" s="112">
        <v>19.77</v>
      </c>
      <c r="H391" s="112">
        <v>19.77</v>
      </c>
      <c r="I391" s="143" t="s">
        <v>79</v>
      </c>
      <c r="J391" s="112">
        <f>IF(I391="SI",G391-H391,G391)</f>
        <v>0</v>
      </c>
      <c r="K391" s="195" t="s">
        <v>196</v>
      </c>
      <c r="L391" s="108">
        <v>0</v>
      </c>
      <c r="M391" s="108">
        <v>2477</v>
      </c>
      <c r="N391" s="109"/>
      <c r="O391" s="111" t="s">
        <v>198</v>
      </c>
      <c r="P391" s="109" t="s">
        <v>199</v>
      </c>
      <c r="Q391" s="109" t="s">
        <v>84</v>
      </c>
      <c r="R391" s="108">
        <v>3</v>
      </c>
      <c r="S391" s="111" t="s">
        <v>162</v>
      </c>
      <c r="T391" s="108">
        <v>1080102</v>
      </c>
      <c r="U391" s="108">
        <v>2770</v>
      </c>
      <c r="V391" s="108">
        <v>4</v>
      </c>
      <c r="W391" s="108">
        <v>1</v>
      </c>
      <c r="X391" s="113">
        <v>2019</v>
      </c>
      <c r="Y391" s="113">
        <v>307</v>
      </c>
      <c r="Z391" s="113">
        <v>0</v>
      </c>
      <c r="AA391" s="114" t="s">
        <v>687</v>
      </c>
      <c r="AB391" s="108">
        <v>698</v>
      </c>
      <c r="AC391" s="109" t="s">
        <v>688</v>
      </c>
      <c r="AD391" s="196" t="s">
        <v>848</v>
      </c>
      <c r="AE391" s="196" t="s">
        <v>848</v>
      </c>
      <c r="AF391" s="197">
        <f>AE391-AD391</f>
        <v>0</v>
      </c>
      <c r="AG391" s="198">
        <f>IF(AI391="SI",0,J391)</f>
        <v>0</v>
      </c>
      <c r="AH391" s="199">
        <f>AG391*AF391</f>
        <v>0</v>
      </c>
      <c r="AI391" s="200"/>
    </row>
    <row r="392" spans="1:35" ht="60">
      <c r="A392" s="108">
        <v>2019</v>
      </c>
      <c r="B392" s="108">
        <v>191</v>
      </c>
      <c r="C392" s="109" t="s">
        <v>485</v>
      </c>
      <c r="D392" s="194" t="s">
        <v>849</v>
      </c>
      <c r="E392" s="109" t="s">
        <v>850</v>
      </c>
      <c r="F392" s="201" t="s">
        <v>851</v>
      </c>
      <c r="G392" s="112">
        <v>1799.5</v>
      </c>
      <c r="H392" s="112">
        <v>324.5</v>
      </c>
      <c r="I392" s="143" t="s">
        <v>79</v>
      </c>
      <c r="J392" s="112">
        <f>IF(I392="SI",G392-H392,G392)</f>
        <v>1475</v>
      </c>
      <c r="K392" s="195" t="s">
        <v>852</v>
      </c>
      <c r="L392" s="108">
        <v>2019</v>
      </c>
      <c r="M392" s="108">
        <v>2510</v>
      </c>
      <c r="N392" s="109" t="s">
        <v>387</v>
      </c>
      <c r="O392" s="111" t="s">
        <v>111</v>
      </c>
      <c r="P392" s="109" t="s">
        <v>112</v>
      </c>
      <c r="Q392" s="109" t="s">
        <v>113</v>
      </c>
      <c r="R392" s="108">
        <v>1</v>
      </c>
      <c r="S392" s="111" t="s">
        <v>85</v>
      </c>
      <c r="T392" s="108">
        <v>1080103</v>
      </c>
      <c r="U392" s="108">
        <v>2780</v>
      </c>
      <c r="V392" s="108">
        <v>4</v>
      </c>
      <c r="W392" s="108">
        <v>1</v>
      </c>
      <c r="X392" s="113">
        <v>2019</v>
      </c>
      <c r="Y392" s="113">
        <v>166</v>
      </c>
      <c r="Z392" s="113">
        <v>0</v>
      </c>
      <c r="AA392" s="114" t="s">
        <v>820</v>
      </c>
      <c r="AB392" s="108">
        <v>847</v>
      </c>
      <c r="AC392" s="109" t="s">
        <v>820</v>
      </c>
      <c r="AD392" s="196" t="s">
        <v>853</v>
      </c>
      <c r="AE392" s="196" t="s">
        <v>820</v>
      </c>
      <c r="AF392" s="197">
        <f>AE392-AD392</f>
        <v>63</v>
      </c>
      <c r="AG392" s="198">
        <f>IF(AI392="SI",0,J392)</f>
        <v>1475</v>
      </c>
      <c r="AH392" s="199">
        <f>AG392*AF392</f>
        <v>92925</v>
      </c>
      <c r="AI392" s="200"/>
    </row>
    <row r="393" spans="1:35" ht="36">
      <c r="A393" s="108">
        <v>2019</v>
      </c>
      <c r="B393" s="108">
        <v>192</v>
      </c>
      <c r="C393" s="109" t="s">
        <v>485</v>
      </c>
      <c r="D393" s="194" t="s">
        <v>854</v>
      </c>
      <c r="E393" s="109" t="s">
        <v>855</v>
      </c>
      <c r="F393" s="201" t="s">
        <v>856</v>
      </c>
      <c r="G393" s="112">
        <v>5832.5</v>
      </c>
      <c r="H393" s="112">
        <v>530.23</v>
      </c>
      <c r="I393" s="143" t="s">
        <v>79</v>
      </c>
      <c r="J393" s="112">
        <f>IF(I393="SI",G393-H393,G393)</f>
        <v>5302.27</v>
      </c>
      <c r="K393" s="195" t="s">
        <v>84</v>
      </c>
      <c r="L393" s="108">
        <v>2019</v>
      </c>
      <c r="M393" s="108">
        <v>2511</v>
      </c>
      <c r="N393" s="109" t="s">
        <v>387</v>
      </c>
      <c r="O393" s="111" t="s">
        <v>92</v>
      </c>
      <c r="P393" s="109" t="s">
        <v>93</v>
      </c>
      <c r="Q393" s="109" t="s">
        <v>93</v>
      </c>
      <c r="R393" s="108">
        <v>1</v>
      </c>
      <c r="S393" s="111" t="s">
        <v>85</v>
      </c>
      <c r="T393" s="108">
        <v>1090503</v>
      </c>
      <c r="U393" s="108">
        <v>3550</v>
      </c>
      <c r="V393" s="108">
        <v>2</v>
      </c>
      <c r="W393" s="108">
        <v>1</v>
      </c>
      <c r="X393" s="113">
        <v>2019</v>
      </c>
      <c r="Y393" s="113">
        <v>3</v>
      </c>
      <c r="Z393" s="113">
        <v>0</v>
      </c>
      <c r="AA393" s="114" t="s">
        <v>857</v>
      </c>
      <c r="AB393" s="108">
        <v>994</v>
      </c>
      <c r="AC393" s="109" t="s">
        <v>857</v>
      </c>
      <c r="AD393" s="196" t="s">
        <v>858</v>
      </c>
      <c r="AE393" s="196" t="s">
        <v>857</v>
      </c>
      <c r="AF393" s="197">
        <f>AE393-AD393</f>
        <v>72</v>
      </c>
      <c r="AG393" s="198">
        <f>IF(AI393="SI",0,J393)</f>
        <v>5302.27</v>
      </c>
      <c r="AH393" s="199">
        <f>AG393*AF393</f>
        <v>381763.44000000006</v>
      </c>
      <c r="AI393" s="200"/>
    </row>
    <row r="394" spans="1:35" ht="72">
      <c r="A394" s="108">
        <v>2019</v>
      </c>
      <c r="B394" s="108">
        <v>193</v>
      </c>
      <c r="C394" s="109" t="s">
        <v>485</v>
      </c>
      <c r="D394" s="194" t="s">
        <v>859</v>
      </c>
      <c r="E394" s="109" t="s">
        <v>711</v>
      </c>
      <c r="F394" s="201" t="s">
        <v>860</v>
      </c>
      <c r="G394" s="112">
        <v>971.2</v>
      </c>
      <c r="H394" s="112">
        <v>88.29</v>
      </c>
      <c r="I394" s="143" t="s">
        <v>79</v>
      </c>
      <c r="J394" s="112">
        <f>IF(I394="SI",G394-H394,G394)</f>
        <v>882.9100000000001</v>
      </c>
      <c r="K394" s="195" t="s">
        <v>861</v>
      </c>
      <c r="L394" s="108">
        <v>2019</v>
      </c>
      <c r="M394" s="108">
        <v>2555</v>
      </c>
      <c r="N394" s="109" t="s">
        <v>711</v>
      </c>
      <c r="O394" s="111" t="s">
        <v>862</v>
      </c>
      <c r="P394" s="109" t="s">
        <v>863</v>
      </c>
      <c r="Q394" s="109" t="s">
        <v>84</v>
      </c>
      <c r="R394" s="108">
        <v>3</v>
      </c>
      <c r="S394" s="111" t="s">
        <v>162</v>
      </c>
      <c r="T394" s="108">
        <v>1080102</v>
      </c>
      <c r="U394" s="108">
        <v>2770</v>
      </c>
      <c r="V394" s="108">
        <v>6</v>
      </c>
      <c r="W394" s="108">
        <v>1</v>
      </c>
      <c r="X394" s="113">
        <v>2019</v>
      </c>
      <c r="Y394" s="113">
        <v>173</v>
      </c>
      <c r="Z394" s="113">
        <v>0</v>
      </c>
      <c r="AA394" s="114" t="s">
        <v>820</v>
      </c>
      <c r="AB394" s="108">
        <v>849</v>
      </c>
      <c r="AC394" s="109" t="s">
        <v>820</v>
      </c>
      <c r="AD394" s="196" t="s">
        <v>688</v>
      </c>
      <c r="AE394" s="196" t="s">
        <v>820</v>
      </c>
      <c r="AF394" s="197">
        <f>AE394-AD394</f>
        <v>59</v>
      </c>
      <c r="AG394" s="198">
        <f>IF(AI394="SI",0,J394)</f>
        <v>882.9100000000001</v>
      </c>
      <c r="AH394" s="199">
        <f>AG394*AF394</f>
        <v>52091.69</v>
      </c>
      <c r="AI394" s="200"/>
    </row>
    <row r="395" spans="1:35" ht="72">
      <c r="A395" s="108">
        <v>2019</v>
      </c>
      <c r="B395" s="108">
        <v>193</v>
      </c>
      <c r="C395" s="109" t="s">
        <v>485</v>
      </c>
      <c r="D395" s="194" t="s">
        <v>859</v>
      </c>
      <c r="E395" s="109" t="s">
        <v>711</v>
      </c>
      <c r="F395" s="201" t="s">
        <v>860</v>
      </c>
      <c r="G395" s="112">
        <v>84.8</v>
      </c>
      <c r="H395" s="112">
        <v>7.71</v>
      </c>
      <c r="I395" s="143" t="s">
        <v>79</v>
      </c>
      <c r="J395" s="112">
        <f>IF(I395="SI",G395-H395,G395)</f>
        <v>77.09</v>
      </c>
      <c r="K395" s="195" t="s">
        <v>861</v>
      </c>
      <c r="L395" s="108">
        <v>2019</v>
      </c>
      <c r="M395" s="108">
        <v>2555</v>
      </c>
      <c r="N395" s="109" t="s">
        <v>711</v>
      </c>
      <c r="O395" s="111" t="s">
        <v>862</v>
      </c>
      <c r="P395" s="109" t="s">
        <v>863</v>
      </c>
      <c r="Q395" s="109" t="s">
        <v>84</v>
      </c>
      <c r="R395" s="108">
        <v>3</v>
      </c>
      <c r="S395" s="111" t="s">
        <v>162</v>
      </c>
      <c r="T395" s="108">
        <v>1080103</v>
      </c>
      <c r="U395" s="108">
        <v>2780</v>
      </c>
      <c r="V395" s="108">
        <v>4</v>
      </c>
      <c r="W395" s="108">
        <v>1</v>
      </c>
      <c r="X395" s="113">
        <v>2019</v>
      </c>
      <c r="Y395" s="113">
        <v>174</v>
      </c>
      <c r="Z395" s="113">
        <v>0</v>
      </c>
      <c r="AA395" s="114" t="s">
        <v>820</v>
      </c>
      <c r="AB395" s="108">
        <v>850</v>
      </c>
      <c r="AC395" s="109" t="s">
        <v>820</v>
      </c>
      <c r="AD395" s="196" t="s">
        <v>688</v>
      </c>
      <c r="AE395" s="196" t="s">
        <v>820</v>
      </c>
      <c r="AF395" s="197">
        <f>AE395-AD395</f>
        <v>59</v>
      </c>
      <c r="AG395" s="198">
        <f>IF(AI395="SI",0,J395)</f>
        <v>77.09</v>
      </c>
      <c r="AH395" s="199">
        <f>AG395*AF395</f>
        <v>4548.31</v>
      </c>
      <c r="AI395" s="200"/>
    </row>
    <row r="396" spans="1:35" ht="24">
      <c r="A396" s="108">
        <v>2019</v>
      </c>
      <c r="B396" s="108">
        <v>194</v>
      </c>
      <c r="C396" s="109" t="s">
        <v>485</v>
      </c>
      <c r="D396" s="194" t="s">
        <v>864</v>
      </c>
      <c r="E396" s="109" t="s">
        <v>855</v>
      </c>
      <c r="F396" s="201" t="s">
        <v>865</v>
      </c>
      <c r="G396" s="112">
        <v>580.35</v>
      </c>
      <c r="H396" s="112">
        <v>0</v>
      </c>
      <c r="I396" s="143" t="s">
        <v>79</v>
      </c>
      <c r="J396" s="112">
        <f>IF(I396="SI",G396-H396,G396)</f>
        <v>580.35</v>
      </c>
      <c r="K396" s="195" t="s">
        <v>534</v>
      </c>
      <c r="L396" s="108">
        <v>0</v>
      </c>
      <c r="M396" s="108">
        <v>2523</v>
      </c>
      <c r="N396" s="109"/>
      <c r="O396" s="111" t="s">
        <v>260</v>
      </c>
      <c r="P396" s="109" t="s">
        <v>261</v>
      </c>
      <c r="Q396" s="109" t="s">
        <v>261</v>
      </c>
      <c r="R396" s="108">
        <v>2</v>
      </c>
      <c r="S396" s="111" t="s">
        <v>103</v>
      </c>
      <c r="T396" s="108">
        <v>1040203</v>
      </c>
      <c r="U396" s="108">
        <v>1570</v>
      </c>
      <c r="V396" s="108">
        <v>4</v>
      </c>
      <c r="W396" s="108">
        <v>4</v>
      </c>
      <c r="X396" s="113">
        <v>2019</v>
      </c>
      <c r="Y396" s="113">
        <v>95</v>
      </c>
      <c r="Z396" s="113">
        <v>0</v>
      </c>
      <c r="AA396" s="114" t="s">
        <v>687</v>
      </c>
      <c r="AB396" s="108">
        <v>701</v>
      </c>
      <c r="AC396" s="109" t="s">
        <v>688</v>
      </c>
      <c r="AD396" s="196" t="s">
        <v>866</v>
      </c>
      <c r="AE396" s="196" t="s">
        <v>866</v>
      </c>
      <c r="AF396" s="197">
        <f>AE396-AD396</f>
        <v>0</v>
      </c>
      <c r="AG396" s="198">
        <f>IF(AI396="SI",0,J396)</f>
        <v>580.35</v>
      </c>
      <c r="AH396" s="199">
        <f>AG396*AF396</f>
        <v>0</v>
      </c>
      <c r="AI396" s="200"/>
    </row>
    <row r="397" spans="1:35" ht="24">
      <c r="A397" s="108">
        <v>2019</v>
      </c>
      <c r="B397" s="108">
        <v>194</v>
      </c>
      <c r="C397" s="109" t="s">
        <v>485</v>
      </c>
      <c r="D397" s="194" t="s">
        <v>864</v>
      </c>
      <c r="E397" s="109" t="s">
        <v>855</v>
      </c>
      <c r="F397" s="201" t="s">
        <v>865</v>
      </c>
      <c r="G397" s="112">
        <v>127.68</v>
      </c>
      <c r="H397" s="112">
        <v>127.68</v>
      </c>
      <c r="I397" s="143" t="s">
        <v>79</v>
      </c>
      <c r="J397" s="112">
        <f>IF(I397="SI",G397-H397,G397)</f>
        <v>0</v>
      </c>
      <c r="K397" s="195" t="s">
        <v>534</v>
      </c>
      <c r="L397" s="108">
        <v>0</v>
      </c>
      <c r="M397" s="108">
        <v>2523</v>
      </c>
      <c r="N397" s="109"/>
      <c r="O397" s="111" t="s">
        <v>260</v>
      </c>
      <c r="P397" s="109" t="s">
        <v>261</v>
      </c>
      <c r="Q397" s="109" t="s">
        <v>261</v>
      </c>
      <c r="R397" s="108">
        <v>2</v>
      </c>
      <c r="S397" s="111" t="s">
        <v>103</v>
      </c>
      <c r="T397" s="108">
        <v>1040203</v>
      </c>
      <c r="U397" s="108">
        <v>1570</v>
      </c>
      <c r="V397" s="108">
        <v>4</v>
      </c>
      <c r="W397" s="108">
        <v>4</v>
      </c>
      <c r="X397" s="113">
        <v>2019</v>
      </c>
      <c r="Y397" s="113">
        <v>95</v>
      </c>
      <c r="Z397" s="113">
        <v>0</v>
      </c>
      <c r="AA397" s="114" t="s">
        <v>687</v>
      </c>
      <c r="AB397" s="108">
        <v>702</v>
      </c>
      <c r="AC397" s="109" t="s">
        <v>688</v>
      </c>
      <c r="AD397" s="196" t="s">
        <v>866</v>
      </c>
      <c r="AE397" s="196" t="s">
        <v>866</v>
      </c>
      <c r="AF397" s="197">
        <f>AE397-AD397</f>
        <v>0</v>
      </c>
      <c r="AG397" s="198">
        <f>IF(AI397="SI",0,J397)</f>
        <v>0</v>
      </c>
      <c r="AH397" s="199">
        <f>AG397*AF397</f>
        <v>0</v>
      </c>
      <c r="AI397" s="200"/>
    </row>
    <row r="398" spans="1:35" ht="24">
      <c r="A398" s="108">
        <v>2019</v>
      </c>
      <c r="B398" s="108">
        <v>195</v>
      </c>
      <c r="C398" s="109" t="s">
        <v>485</v>
      </c>
      <c r="D398" s="194" t="s">
        <v>867</v>
      </c>
      <c r="E398" s="109" t="s">
        <v>855</v>
      </c>
      <c r="F398" s="201" t="s">
        <v>865</v>
      </c>
      <c r="G398" s="112">
        <v>296.55</v>
      </c>
      <c r="H398" s="112">
        <v>0</v>
      </c>
      <c r="I398" s="143" t="s">
        <v>79</v>
      </c>
      <c r="J398" s="112">
        <f>IF(I398="SI",G398-H398,G398)</f>
        <v>296.55</v>
      </c>
      <c r="K398" s="195" t="s">
        <v>534</v>
      </c>
      <c r="L398" s="108">
        <v>0</v>
      </c>
      <c r="M398" s="108">
        <v>2523</v>
      </c>
      <c r="N398" s="109"/>
      <c r="O398" s="111" t="s">
        <v>260</v>
      </c>
      <c r="P398" s="109" t="s">
        <v>261</v>
      </c>
      <c r="Q398" s="109" t="s">
        <v>261</v>
      </c>
      <c r="R398" s="108">
        <v>2</v>
      </c>
      <c r="S398" s="111" t="s">
        <v>103</v>
      </c>
      <c r="T398" s="108">
        <v>1040103</v>
      </c>
      <c r="U398" s="108">
        <v>1460</v>
      </c>
      <c r="V398" s="108">
        <v>4</v>
      </c>
      <c r="W398" s="108">
        <v>4</v>
      </c>
      <c r="X398" s="113">
        <v>2019</v>
      </c>
      <c r="Y398" s="113">
        <v>94</v>
      </c>
      <c r="Z398" s="113">
        <v>0</v>
      </c>
      <c r="AA398" s="114" t="s">
        <v>687</v>
      </c>
      <c r="AB398" s="108">
        <v>699</v>
      </c>
      <c r="AC398" s="109" t="s">
        <v>688</v>
      </c>
      <c r="AD398" s="196" t="s">
        <v>866</v>
      </c>
      <c r="AE398" s="196" t="s">
        <v>866</v>
      </c>
      <c r="AF398" s="197">
        <f>AE398-AD398</f>
        <v>0</v>
      </c>
      <c r="AG398" s="198">
        <f>IF(AI398="SI",0,J398)</f>
        <v>296.55</v>
      </c>
      <c r="AH398" s="199">
        <f>AG398*AF398</f>
        <v>0</v>
      </c>
      <c r="AI398" s="200"/>
    </row>
    <row r="399" spans="1:35" ht="24">
      <c r="A399" s="108">
        <v>2019</v>
      </c>
      <c r="B399" s="108">
        <v>195</v>
      </c>
      <c r="C399" s="109" t="s">
        <v>485</v>
      </c>
      <c r="D399" s="194" t="s">
        <v>867</v>
      </c>
      <c r="E399" s="109" t="s">
        <v>855</v>
      </c>
      <c r="F399" s="201" t="s">
        <v>865</v>
      </c>
      <c r="G399" s="112">
        <v>65.24</v>
      </c>
      <c r="H399" s="112">
        <v>65.24</v>
      </c>
      <c r="I399" s="143" t="s">
        <v>79</v>
      </c>
      <c r="J399" s="112">
        <f>IF(I399="SI",G399-H399,G399)</f>
        <v>0</v>
      </c>
      <c r="K399" s="195" t="s">
        <v>534</v>
      </c>
      <c r="L399" s="108">
        <v>0</v>
      </c>
      <c r="M399" s="108">
        <v>2523</v>
      </c>
      <c r="N399" s="109"/>
      <c r="O399" s="111" t="s">
        <v>260</v>
      </c>
      <c r="P399" s="109" t="s">
        <v>261</v>
      </c>
      <c r="Q399" s="109" t="s">
        <v>261</v>
      </c>
      <c r="R399" s="108">
        <v>2</v>
      </c>
      <c r="S399" s="111" t="s">
        <v>103</v>
      </c>
      <c r="T399" s="108">
        <v>1040103</v>
      </c>
      <c r="U399" s="108">
        <v>1460</v>
      </c>
      <c r="V399" s="108">
        <v>4</v>
      </c>
      <c r="W399" s="108">
        <v>4</v>
      </c>
      <c r="X399" s="113">
        <v>2019</v>
      </c>
      <c r="Y399" s="113">
        <v>94</v>
      </c>
      <c r="Z399" s="113">
        <v>0</v>
      </c>
      <c r="AA399" s="114" t="s">
        <v>687</v>
      </c>
      <c r="AB399" s="108">
        <v>700</v>
      </c>
      <c r="AC399" s="109" t="s">
        <v>688</v>
      </c>
      <c r="AD399" s="196" t="s">
        <v>866</v>
      </c>
      <c r="AE399" s="196" t="s">
        <v>866</v>
      </c>
      <c r="AF399" s="197">
        <f>AE399-AD399</f>
        <v>0</v>
      </c>
      <c r="AG399" s="198">
        <f>IF(AI399="SI",0,J399)</f>
        <v>0</v>
      </c>
      <c r="AH399" s="199">
        <f>AG399*AF399</f>
        <v>0</v>
      </c>
      <c r="AI399" s="200"/>
    </row>
    <row r="400" spans="1:35" ht="24">
      <c r="A400" s="108">
        <v>2019</v>
      </c>
      <c r="B400" s="108">
        <v>196</v>
      </c>
      <c r="C400" s="109" t="s">
        <v>485</v>
      </c>
      <c r="D400" s="194" t="s">
        <v>868</v>
      </c>
      <c r="E400" s="109" t="s">
        <v>855</v>
      </c>
      <c r="F400" s="201" t="s">
        <v>865</v>
      </c>
      <c r="G400" s="112">
        <v>42.83</v>
      </c>
      <c r="H400" s="112">
        <v>0</v>
      </c>
      <c r="I400" s="143" t="s">
        <v>79</v>
      </c>
      <c r="J400" s="112">
        <f>IF(I400="SI",G400-H400,G400)</f>
        <v>42.83</v>
      </c>
      <c r="K400" s="195" t="s">
        <v>534</v>
      </c>
      <c r="L400" s="108">
        <v>0</v>
      </c>
      <c r="M400" s="108">
        <v>2523</v>
      </c>
      <c r="N400" s="109"/>
      <c r="O400" s="111" t="s">
        <v>260</v>
      </c>
      <c r="P400" s="109" t="s">
        <v>261</v>
      </c>
      <c r="Q400" s="109" t="s">
        <v>261</v>
      </c>
      <c r="R400" s="108">
        <v>3</v>
      </c>
      <c r="S400" s="111" t="s">
        <v>162</v>
      </c>
      <c r="T400" s="108">
        <v>1010503</v>
      </c>
      <c r="U400" s="108">
        <v>470</v>
      </c>
      <c r="V400" s="108">
        <v>2</v>
      </c>
      <c r="W400" s="108">
        <v>2</v>
      </c>
      <c r="X400" s="113">
        <v>2019</v>
      </c>
      <c r="Y400" s="113">
        <v>93</v>
      </c>
      <c r="Z400" s="113">
        <v>0</v>
      </c>
      <c r="AA400" s="114" t="s">
        <v>687</v>
      </c>
      <c r="AB400" s="108">
        <v>703</v>
      </c>
      <c r="AC400" s="109" t="s">
        <v>688</v>
      </c>
      <c r="AD400" s="196" t="s">
        <v>866</v>
      </c>
      <c r="AE400" s="196" t="s">
        <v>866</v>
      </c>
      <c r="AF400" s="197">
        <f>AE400-AD400</f>
        <v>0</v>
      </c>
      <c r="AG400" s="198">
        <f>IF(AI400="SI",0,J400)</f>
        <v>42.83</v>
      </c>
      <c r="AH400" s="199">
        <f>AG400*AF400</f>
        <v>0</v>
      </c>
      <c r="AI400" s="200"/>
    </row>
    <row r="401" spans="1:35" ht="24">
      <c r="A401" s="108">
        <v>2019</v>
      </c>
      <c r="B401" s="108">
        <v>196</v>
      </c>
      <c r="C401" s="109" t="s">
        <v>485</v>
      </c>
      <c r="D401" s="194" t="s">
        <v>868</v>
      </c>
      <c r="E401" s="109" t="s">
        <v>855</v>
      </c>
      <c r="F401" s="201" t="s">
        <v>865</v>
      </c>
      <c r="G401" s="112">
        <v>9.42</v>
      </c>
      <c r="H401" s="112">
        <v>9.42</v>
      </c>
      <c r="I401" s="143" t="s">
        <v>79</v>
      </c>
      <c r="J401" s="112">
        <f>IF(I401="SI",G401-H401,G401)</f>
        <v>0</v>
      </c>
      <c r="K401" s="195" t="s">
        <v>534</v>
      </c>
      <c r="L401" s="108">
        <v>0</v>
      </c>
      <c r="M401" s="108">
        <v>2523</v>
      </c>
      <c r="N401" s="109"/>
      <c r="O401" s="111" t="s">
        <v>260</v>
      </c>
      <c r="P401" s="109" t="s">
        <v>261</v>
      </c>
      <c r="Q401" s="109" t="s">
        <v>261</v>
      </c>
      <c r="R401" s="108">
        <v>3</v>
      </c>
      <c r="S401" s="111" t="s">
        <v>162</v>
      </c>
      <c r="T401" s="108">
        <v>1010503</v>
      </c>
      <c r="U401" s="108">
        <v>470</v>
      </c>
      <c r="V401" s="108">
        <v>2</v>
      </c>
      <c r="W401" s="108">
        <v>2</v>
      </c>
      <c r="X401" s="113">
        <v>2019</v>
      </c>
      <c r="Y401" s="113">
        <v>93</v>
      </c>
      <c r="Z401" s="113">
        <v>0</v>
      </c>
      <c r="AA401" s="114" t="s">
        <v>687</v>
      </c>
      <c r="AB401" s="108">
        <v>704</v>
      </c>
      <c r="AC401" s="109" t="s">
        <v>688</v>
      </c>
      <c r="AD401" s="196" t="s">
        <v>866</v>
      </c>
      <c r="AE401" s="196" t="s">
        <v>866</v>
      </c>
      <c r="AF401" s="197">
        <f>AE401-AD401</f>
        <v>0</v>
      </c>
      <c r="AG401" s="198">
        <f>IF(AI401="SI",0,J401)</f>
        <v>0</v>
      </c>
      <c r="AH401" s="199">
        <f>AG401*AF401</f>
        <v>0</v>
      </c>
      <c r="AI401" s="200"/>
    </row>
    <row r="402" spans="1:35" ht="24">
      <c r="A402" s="108">
        <v>2019</v>
      </c>
      <c r="B402" s="108">
        <v>197</v>
      </c>
      <c r="C402" s="109" t="s">
        <v>485</v>
      </c>
      <c r="D402" s="194" t="s">
        <v>869</v>
      </c>
      <c r="E402" s="109" t="s">
        <v>855</v>
      </c>
      <c r="F402" s="201" t="s">
        <v>865</v>
      </c>
      <c r="G402" s="112">
        <v>11.03</v>
      </c>
      <c r="H402" s="112">
        <v>0</v>
      </c>
      <c r="I402" s="143" t="s">
        <v>79</v>
      </c>
      <c r="J402" s="112">
        <f>IF(I402="SI",G402-H402,G402)</f>
        <v>11.03</v>
      </c>
      <c r="K402" s="195" t="s">
        <v>534</v>
      </c>
      <c r="L402" s="108">
        <v>0</v>
      </c>
      <c r="M402" s="108">
        <v>2523</v>
      </c>
      <c r="N402" s="109"/>
      <c r="O402" s="111" t="s">
        <v>260</v>
      </c>
      <c r="P402" s="109" t="s">
        <v>261</v>
      </c>
      <c r="Q402" s="109" t="s">
        <v>261</v>
      </c>
      <c r="R402" s="108">
        <v>3</v>
      </c>
      <c r="S402" s="111" t="s">
        <v>162</v>
      </c>
      <c r="T402" s="108">
        <v>1010503</v>
      </c>
      <c r="U402" s="108">
        <v>470</v>
      </c>
      <c r="V402" s="108">
        <v>2</v>
      </c>
      <c r="W402" s="108">
        <v>2</v>
      </c>
      <c r="X402" s="113">
        <v>2019</v>
      </c>
      <c r="Y402" s="113">
        <v>93</v>
      </c>
      <c r="Z402" s="113">
        <v>0</v>
      </c>
      <c r="AA402" s="114" t="s">
        <v>687</v>
      </c>
      <c r="AB402" s="108">
        <v>703</v>
      </c>
      <c r="AC402" s="109" t="s">
        <v>688</v>
      </c>
      <c r="AD402" s="196" t="s">
        <v>866</v>
      </c>
      <c r="AE402" s="196" t="s">
        <v>866</v>
      </c>
      <c r="AF402" s="197">
        <f>AE402-AD402</f>
        <v>0</v>
      </c>
      <c r="AG402" s="198">
        <f>IF(AI402="SI",0,J402)</f>
        <v>11.03</v>
      </c>
      <c r="AH402" s="199">
        <f>AG402*AF402</f>
        <v>0</v>
      </c>
      <c r="AI402" s="200"/>
    </row>
    <row r="403" spans="1:35" ht="24">
      <c r="A403" s="108">
        <v>2019</v>
      </c>
      <c r="B403" s="108">
        <v>197</v>
      </c>
      <c r="C403" s="109" t="s">
        <v>485</v>
      </c>
      <c r="D403" s="194" t="s">
        <v>869</v>
      </c>
      <c r="E403" s="109" t="s">
        <v>855</v>
      </c>
      <c r="F403" s="201" t="s">
        <v>865</v>
      </c>
      <c r="G403" s="112">
        <v>2.43</v>
      </c>
      <c r="H403" s="112">
        <v>2.43</v>
      </c>
      <c r="I403" s="143" t="s">
        <v>79</v>
      </c>
      <c r="J403" s="112">
        <f>IF(I403="SI",G403-H403,G403)</f>
        <v>0</v>
      </c>
      <c r="K403" s="195" t="s">
        <v>534</v>
      </c>
      <c r="L403" s="108">
        <v>0</v>
      </c>
      <c r="M403" s="108">
        <v>2523</v>
      </c>
      <c r="N403" s="109"/>
      <c r="O403" s="111" t="s">
        <v>260</v>
      </c>
      <c r="P403" s="109" t="s">
        <v>261</v>
      </c>
      <c r="Q403" s="109" t="s">
        <v>261</v>
      </c>
      <c r="R403" s="108">
        <v>3</v>
      </c>
      <c r="S403" s="111" t="s">
        <v>162</v>
      </c>
      <c r="T403" s="108">
        <v>1010503</v>
      </c>
      <c r="U403" s="108">
        <v>470</v>
      </c>
      <c r="V403" s="108">
        <v>2</v>
      </c>
      <c r="W403" s="108">
        <v>2</v>
      </c>
      <c r="X403" s="113">
        <v>2019</v>
      </c>
      <c r="Y403" s="113">
        <v>93</v>
      </c>
      <c r="Z403" s="113">
        <v>0</v>
      </c>
      <c r="AA403" s="114" t="s">
        <v>687</v>
      </c>
      <c r="AB403" s="108">
        <v>704</v>
      </c>
      <c r="AC403" s="109" t="s">
        <v>688</v>
      </c>
      <c r="AD403" s="196" t="s">
        <v>866</v>
      </c>
      <c r="AE403" s="196" t="s">
        <v>866</v>
      </c>
      <c r="AF403" s="197">
        <f>AE403-AD403</f>
        <v>0</v>
      </c>
      <c r="AG403" s="198">
        <f>IF(AI403="SI",0,J403)</f>
        <v>0</v>
      </c>
      <c r="AH403" s="199">
        <f>AG403*AF403</f>
        <v>0</v>
      </c>
      <c r="AI403" s="200"/>
    </row>
    <row r="404" spans="1:35" ht="24">
      <c r="A404" s="108">
        <v>2019</v>
      </c>
      <c r="B404" s="108">
        <v>198</v>
      </c>
      <c r="C404" s="109" t="s">
        <v>485</v>
      </c>
      <c r="D404" s="194" t="s">
        <v>870</v>
      </c>
      <c r="E404" s="109" t="s">
        <v>855</v>
      </c>
      <c r="F404" s="201" t="s">
        <v>865</v>
      </c>
      <c r="G404" s="112">
        <v>15.9</v>
      </c>
      <c r="H404" s="112">
        <v>0</v>
      </c>
      <c r="I404" s="143" t="s">
        <v>79</v>
      </c>
      <c r="J404" s="112">
        <f>IF(I404="SI",G404-H404,G404)</f>
        <v>15.9</v>
      </c>
      <c r="K404" s="195" t="s">
        <v>534</v>
      </c>
      <c r="L404" s="108">
        <v>0</v>
      </c>
      <c r="M404" s="108">
        <v>2523</v>
      </c>
      <c r="N404" s="109"/>
      <c r="O404" s="111" t="s">
        <v>260</v>
      </c>
      <c r="P404" s="109" t="s">
        <v>261</v>
      </c>
      <c r="Q404" s="109" t="s">
        <v>261</v>
      </c>
      <c r="R404" s="108">
        <v>3</v>
      </c>
      <c r="S404" s="111" t="s">
        <v>162</v>
      </c>
      <c r="T404" s="108">
        <v>1010503</v>
      </c>
      <c r="U404" s="108">
        <v>470</v>
      </c>
      <c r="V404" s="108">
        <v>2</v>
      </c>
      <c r="W404" s="108">
        <v>2</v>
      </c>
      <c r="X404" s="113">
        <v>2019</v>
      </c>
      <c r="Y404" s="113">
        <v>93</v>
      </c>
      <c r="Z404" s="113">
        <v>0</v>
      </c>
      <c r="AA404" s="114" t="s">
        <v>687</v>
      </c>
      <c r="AB404" s="108">
        <v>703</v>
      </c>
      <c r="AC404" s="109" t="s">
        <v>688</v>
      </c>
      <c r="AD404" s="196" t="s">
        <v>866</v>
      </c>
      <c r="AE404" s="196" t="s">
        <v>866</v>
      </c>
      <c r="AF404" s="197">
        <f>AE404-AD404</f>
        <v>0</v>
      </c>
      <c r="AG404" s="198">
        <f>IF(AI404="SI",0,J404)</f>
        <v>15.9</v>
      </c>
      <c r="AH404" s="199">
        <f>AG404*AF404</f>
        <v>0</v>
      </c>
      <c r="AI404" s="200"/>
    </row>
    <row r="405" spans="1:35" ht="24">
      <c r="A405" s="108">
        <v>2019</v>
      </c>
      <c r="B405" s="108">
        <v>198</v>
      </c>
      <c r="C405" s="109" t="s">
        <v>485</v>
      </c>
      <c r="D405" s="194" t="s">
        <v>870</v>
      </c>
      <c r="E405" s="109" t="s">
        <v>855</v>
      </c>
      <c r="F405" s="201" t="s">
        <v>865</v>
      </c>
      <c r="G405" s="112">
        <v>3.5</v>
      </c>
      <c r="H405" s="112">
        <v>3.5</v>
      </c>
      <c r="I405" s="143" t="s">
        <v>79</v>
      </c>
      <c r="J405" s="112">
        <f>IF(I405="SI",G405-H405,G405)</f>
        <v>0</v>
      </c>
      <c r="K405" s="195" t="s">
        <v>534</v>
      </c>
      <c r="L405" s="108">
        <v>0</v>
      </c>
      <c r="M405" s="108">
        <v>2523</v>
      </c>
      <c r="N405" s="109"/>
      <c r="O405" s="111" t="s">
        <v>260</v>
      </c>
      <c r="P405" s="109" t="s">
        <v>261</v>
      </c>
      <c r="Q405" s="109" t="s">
        <v>261</v>
      </c>
      <c r="R405" s="108">
        <v>3</v>
      </c>
      <c r="S405" s="111" t="s">
        <v>162</v>
      </c>
      <c r="T405" s="108">
        <v>1010503</v>
      </c>
      <c r="U405" s="108">
        <v>470</v>
      </c>
      <c r="V405" s="108">
        <v>2</v>
      </c>
      <c r="W405" s="108">
        <v>2</v>
      </c>
      <c r="X405" s="113">
        <v>2019</v>
      </c>
      <c r="Y405" s="113">
        <v>93</v>
      </c>
      <c r="Z405" s="113">
        <v>0</v>
      </c>
      <c r="AA405" s="114" t="s">
        <v>687</v>
      </c>
      <c r="AB405" s="108">
        <v>704</v>
      </c>
      <c r="AC405" s="109" t="s">
        <v>688</v>
      </c>
      <c r="AD405" s="196" t="s">
        <v>866</v>
      </c>
      <c r="AE405" s="196" t="s">
        <v>866</v>
      </c>
      <c r="AF405" s="197">
        <f>AE405-AD405</f>
        <v>0</v>
      </c>
      <c r="AG405" s="198">
        <f>IF(AI405="SI",0,J405)</f>
        <v>0</v>
      </c>
      <c r="AH405" s="199">
        <f>AG405*AF405</f>
        <v>0</v>
      </c>
      <c r="AI405" s="200"/>
    </row>
    <row r="406" spans="1:35" ht="60">
      <c r="A406" s="108">
        <v>2019</v>
      </c>
      <c r="B406" s="108">
        <v>199</v>
      </c>
      <c r="C406" s="109" t="s">
        <v>871</v>
      </c>
      <c r="D406" s="194" t="s">
        <v>437</v>
      </c>
      <c r="E406" s="109" t="s">
        <v>711</v>
      </c>
      <c r="F406" s="201" t="s">
        <v>872</v>
      </c>
      <c r="G406" s="112">
        <v>183</v>
      </c>
      <c r="H406" s="112">
        <v>33</v>
      </c>
      <c r="I406" s="143" t="s">
        <v>79</v>
      </c>
      <c r="J406" s="112">
        <f>IF(I406="SI",G406-H406,G406)</f>
        <v>150</v>
      </c>
      <c r="K406" s="195" t="s">
        <v>873</v>
      </c>
      <c r="L406" s="108">
        <v>2019</v>
      </c>
      <c r="M406" s="108">
        <v>2598</v>
      </c>
      <c r="N406" s="109" t="s">
        <v>871</v>
      </c>
      <c r="O406" s="111" t="s">
        <v>874</v>
      </c>
      <c r="P406" s="109" t="s">
        <v>875</v>
      </c>
      <c r="Q406" s="109" t="s">
        <v>84</v>
      </c>
      <c r="R406" s="108">
        <v>1</v>
      </c>
      <c r="S406" s="111" t="s">
        <v>85</v>
      </c>
      <c r="T406" s="108">
        <v>1040503</v>
      </c>
      <c r="U406" s="108">
        <v>1900</v>
      </c>
      <c r="V406" s="108">
        <v>4</v>
      </c>
      <c r="W406" s="108">
        <v>1</v>
      </c>
      <c r="X406" s="113">
        <v>2019</v>
      </c>
      <c r="Y406" s="113">
        <v>151</v>
      </c>
      <c r="Z406" s="113">
        <v>0</v>
      </c>
      <c r="AA406" s="114" t="s">
        <v>687</v>
      </c>
      <c r="AB406" s="108">
        <v>680</v>
      </c>
      <c r="AC406" s="109" t="s">
        <v>688</v>
      </c>
      <c r="AD406" s="196" t="s">
        <v>688</v>
      </c>
      <c r="AE406" s="196" t="s">
        <v>688</v>
      </c>
      <c r="AF406" s="197">
        <f>AE406-AD406</f>
        <v>0</v>
      </c>
      <c r="AG406" s="198">
        <f>IF(AI406="SI",0,J406)</f>
        <v>150</v>
      </c>
      <c r="AH406" s="199">
        <f>AG406*AF406</f>
        <v>0</v>
      </c>
      <c r="AI406" s="200"/>
    </row>
    <row r="407" spans="1:35" ht="24">
      <c r="A407" s="108">
        <v>2019</v>
      </c>
      <c r="B407" s="108">
        <v>200</v>
      </c>
      <c r="C407" s="109" t="s">
        <v>871</v>
      </c>
      <c r="D407" s="194" t="s">
        <v>876</v>
      </c>
      <c r="E407" s="109" t="s">
        <v>711</v>
      </c>
      <c r="F407" s="201" t="s">
        <v>877</v>
      </c>
      <c r="G407" s="112">
        <v>103.09</v>
      </c>
      <c r="H407" s="112">
        <v>0</v>
      </c>
      <c r="I407" s="143" t="s">
        <v>157</v>
      </c>
      <c r="J407" s="112">
        <f>IF(I407="SI",G407-H407,G407)</f>
        <v>103.09</v>
      </c>
      <c r="K407" s="195" t="s">
        <v>84</v>
      </c>
      <c r="L407" s="108">
        <v>2019</v>
      </c>
      <c r="M407" s="108">
        <v>2600</v>
      </c>
      <c r="N407" s="109" t="s">
        <v>871</v>
      </c>
      <c r="O407" s="111" t="s">
        <v>220</v>
      </c>
      <c r="P407" s="109" t="s">
        <v>221</v>
      </c>
      <c r="Q407" s="109" t="s">
        <v>222</v>
      </c>
      <c r="R407" s="108">
        <v>1</v>
      </c>
      <c r="S407" s="111" t="s">
        <v>85</v>
      </c>
      <c r="T407" s="108">
        <v>1010303</v>
      </c>
      <c r="U407" s="108">
        <v>250</v>
      </c>
      <c r="V407" s="108">
        <v>2</v>
      </c>
      <c r="W407" s="108">
        <v>2</v>
      </c>
      <c r="X407" s="113">
        <v>2019</v>
      </c>
      <c r="Y407" s="113">
        <v>87</v>
      </c>
      <c r="Z407" s="113">
        <v>0</v>
      </c>
      <c r="AA407" s="114" t="s">
        <v>687</v>
      </c>
      <c r="AB407" s="108">
        <v>689</v>
      </c>
      <c r="AC407" s="109" t="s">
        <v>688</v>
      </c>
      <c r="AD407" s="196" t="s">
        <v>878</v>
      </c>
      <c r="AE407" s="196" t="s">
        <v>688</v>
      </c>
      <c r="AF407" s="197">
        <f>AE407-AD407</f>
        <v>-4</v>
      </c>
      <c r="AG407" s="198">
        <f>IF(AI407="SI",0,J407)</f>
        <v>103.09</v>
      </c>
      <c r="AH407" s="199">
        <f>AG407*AF407</f>
        <v>-412.36</v>
      </c>
      <c r="AI407" s="200"/>
    </row>
    <row r="408" spans="1:35" ht="48">
      <c r="A408" s="108">
        <v>2019</v>
      </c>
      <c r="B408" s="108">
        <v>201</v>
      </c>
      <c r="C408" s="109" t="s">
        <v>871</v>
      </c>
      <c r="D408" s="194" t="s">
        <v>879</v>
      </c>
      <c r="E408" s="109" t="s">
        <v>386</v>
      </c>
      <c r="F408" s="201" t="s">
        <v>880</v>
      </c>
      <c r="G408" s="112">
        <v>240</v>
      </c>
      <c r="H408" s="112">
        <v>0</v>
      </c>
      <c r="I408" s="143" t="s">
        <v>157</v>
      </c>
      <c r="J408" s="112">
        <f>IF(I408="SI",G408-H408,G408)</f>
        <v>240</v>
      </c>
      <c r="K408" s="195" t="s">
        <v>84</v>
      </c>
      <c r="L408" s="108">
        <v>2019</v>
      </c>
      <c r="M408" s="108">
        <v>2599</v>
      </c>
      <c r="N408" s="109" t="s">
        <v>871</v>
      </c>
      <c r="O408" s="111" t="s">
        <v>881</v>
      </c>
      <c r="P408" s="109" t="s">
        <v>882</v>
      </c>
      <c r="Q408" s="109" t="s">
        <v>882</v>
      </c>
      <c r="R408" s="108">
        <v>1</v>
      </c>
      <c r="S408" s="111" t="s">
        <v>85</v>
      </c>
      <c r="T408" s="108">
        <v>1100403</v>
      </c>
      <c r="U408" s="108">
        <v>4100</v>
      </c>
      <c r="V408" s="108">
        <v>6</v>
      </c>
      <c r="W408" s="108">
        <v>1</v>
      </c>
      <c r="X408" s="113">
        <v>2019</v>
      </c>
      <c r="Y408" s="113">
        <v>92</v>
      </c>
      <c r="Z408" s="113">
        <v>0</v>
      </c>
      <c r="AA408" s="114" t="s">
        <v>687</v>
      </c>
      <c r="AB408" s="108">
        <v>684</v>
      </c>
      <c r="AC408" s="109" t="s">
        <v>688</v>
      </c>
      <c r="AD408" s="196" t="s">
        <v>948</v>
      </c>
      <c r="AE408" s="196" t="s">
        <v>688</v>
      </c>
      <c r="AF408" s="197">
        <f>AE408-AD408</f>
        <v>14</v>
      </c>
      <c r="AG408" s="198">
        <f>IF(AI408="SI",0,J408)</f>
        <v>240</v>
      </c>
      <c r="AH408" s="199">
        <f>AG408*AF408</f>
        <v>3360</v>
      </c>
      <c r="AI408" s="200"/>
    </row>
    <row r="409" spans="1:35" ht="48">
      <c r="A409" s="108">
        <v>2019</v>
      </c>
      <c r="B409" s="108">
        <v>202</v>
      </c>
      <c r="C409" s="109" t="s">
        <v>812</v>
      </c>
      <c r="D409" s="194" t="s">
        <v>883</v>
      </c>
      <c r="E409" s="109" t="s">
        <v>711</v>
      </c>
      <c r="F409" s="201" t="s">
        <v>884</v>
      </c>
      <c r="G409" s="112">
        <v>498.5</v>
      </c>
      <c r="H409" s="112">
        <v>89.89</v>
      </c>
      <c r="I409" s="143" t="s">
        <v>79</v>
      </c>
      <c r="J409" s="112">
        <f>IF(I409="SI",G409-H409,G409)</f>
        <v>408.61</v>
      </c>
      <c r="K409" s="195" t="s">
        <v>885</v>
      </c>
      <c r="L409" s="108">
        <v>2019</v>
      </c>
      <c r="M409" s="108">
        <v>2605</v>
      </c>
      <c r="N409" s="109" t="s">
        <v>871</v>
      </c>
      <c r="O409" s="111" t="s">
        <v>886</v>
      </c>
      <c r="P409" s="109" t="s">
        <v>887</v>
      </c>
      <c r="Q409" s="109" t="s">
        <v>887</v>
      </c>
      <c r="R409" s="108">
        <v>1</v>
      </c>
      <c r="S409" s="111" t="s">
        <v>85</v>
      </c>
      <c r="T409" s="108">
        <v>1080102</v>
      </c>
      <c r="U409" s="108">
        <v>2770</v>
      </c>
      <c r="V409" s="108">
        <v>2</v>
      </c>
      <c r="W409" s="108">
        <v>1</v>
      </c>
      <c r="X409" s="113">
        <v>2019</v>
      </c>
      <c r="Y409" s="113">
        <v>91</v>
      </c>
      <c r="Z409" s="113">
        <v>0</v>
      </c>
      <c r="AA409" s="114" t="s">
        <v>687</v>
      </c>
      <c r="AB409" s="108">
        <v>688</v>
      </c>
      <c r="AC409" s="109" t="s">
        <v>688</v>
      </c>
      <c r="AD409" s="196" t="s">
        <v>688</v>
      </c>
      <c r="AE409" s="196" t="s">
        <v>688</v>
      </c>
      <c r="AF409" s="197">
        <f>AE409-AD409</f>
        <v>0</v>
      </c>
      <c r="AG409" s="198">
        <f>IF(AI409="SI",0,J409)</f>
        <v>408.61</v>
      </c>
      <c r="AH409" s="199">
        <f>AG409*AF409</f>
        <v>0</v>
      </c>
      <c r="AI409" s="200"/>
    </row>
    <row r="410" spans="1:35" ht="60">
      <c r="A410" s="108">
        <v>2019</v>
      </c>
      <c r="B410" s="108">
        <v>203</v>
      </c>
      <c r="C410" s="109" t="s">
        <v>812</v>
      </c>
      <c r="D410" s="194" t="s">
        <v>888</v>
      </c>
      <c r="E410" s="109" t="s">
        <v>871</v>
      </c>
      <c r="F410" s="201" t="s">
        <v>889</v>
      </c>
      <c r="G410" s="112">
        <v>120.78</v>
      </c>
      <c r="H410" s="112">
        <v>21.78</v>
      </c>
      <c r="I410" s="143" t="s">
        <v>79</v>
      </c>
      <c r="J410" s="112">
        <f>IF(I410="SI",G410-H410,G410)</f>
        <v>99</v>
      </c>
      <c r="K410" s="195" t="s">
        <v>312</v>
      </c>
      <c r="L410" s="108">
        <v>2019</v>
      </c>
      <c r="M410" s="108">
        <v>2616</v>
      </c>
      <c r="N410" s="109" t="s">
        <v>890</v>
      </c>
      <c r="O410" s="111" t="s">
        <v>313</v>
      </c>
      <c r="P410" s="109" t="s">
        <v>314</v>
      </c>
      <c r="Q410" s="109" t="s">
        <v>84</v>
      </c>
      <c r="R410" s="108">
        <v>1</v>
      </c>
      <c r="S410" s="111" t="s">
        <v>85</v>
      </c>
      <c r="T410" s="108">
        <v>1100503</v>
      </c>
      <c r="U410" s="108">
        <v>4210</v>
      </c>
      <c r="V410" s="108">
        <v>2</v>
      </c>
      <c r="W410" s="108">
        <v>2</v>
      </c>
      <c r="X410" s="113">
        <v>2019</v>
      </c>
      <c r="Y410" s="113">
        <v>90</v>
      </c>
      <c r="Z410" s="113">
        <v>0</v>
      </c>
      <c r="AA410" s="114" t="s">
        <v>687</v>
      </c>
      <c r="AB410" s="108">
        <v>683</v>
      </c>
      <c r="AC410" s="109" t="s">
        <v>688</v>
      </c>
      <c r="AD410" s="196" t="s">
        <v>985</v>
      </c>
      <c r="AE410" s="196" t="s">
        <v>688</v>
      </c>
      <c r="AF410" s="197">
        <f>AE410-AD410</f>
        <v>-6</v>
      </c>
      <c r="AG410" s="198">
        <f>IF(AI410="SI",0,J410)</f>
        <v>99</v>
      </c>
      <c r="AH410" s="199">
        <f>AG410*AF410</f>
        <v>-594</v>
      </c>
      <c r="AI410" s="200"/>
    </row>
    <row r="411" spans="1:35" ht="60">
      <c r="A411" s="108">
        <v>2019</v>
      </c>
      <c r="B411" s="108">
        <v>204</v>
      </c>
      <c r="C411" s="109" t="s">
        <v>812</v>
      </c>
      <c r="D411" s="194" t="s">
        <v>891</v>
      </c>
      <c r="E411" s="109" t="s">
        <v>485</v>
      </c>
      <c r="F411" s="201" t="s">
        <v>892</v>
      </c>
      <c r="G411" s="112">
        <v>122</v>
      </c>
      <c r="H411" s="112">
        <v>22</v>
      </c>
      <c r="I411" s="143" t="s">
        <v>79</v>
      </c>
      <c r="J411" s="112">
        <f>IF(I411="SI",G411-H411,G411)</f>
        <v>100</v>
      </c>
      <c r="K411" s="195" t="s">
        <v>179</v>
      </c>
      <c r="L411" s="108">
        <v>2019</v>
      </c>
      <c r="M411" s="108">
        <v>2607</v>
      </c>
      <c r="N411" s="109" t="s">
        <v>871</v>
      </c>
      <c r="O411" s="111" t="s">
        <v>180</v>
      </c>
      <c r="P411" s="109" t="s">
        <v>181</v>
      </c>
      <c r="Q411" s="109" t="s">
        <v>181</v>
      </c>
      <c r="R411" s="108">
        <v>1</v>
      </c>
      <c r="S411" s="111" t="s">
        <v>85</v>
      </c>
      <c r="T411" s="108">
        <v>1030103</v>
      </c>
      <c r="U411" s="108">
        <v>1130</v>
      </c>
      <c r="V411" s="108">
        <v>6</v>
      </c>
      <c r="W411" s="108">
        <v>3</v>
      </c>
      <c r="X411" s="113">
        <v>2019</v>
      </c>
      <c r="Y411" s="113">
        <v>34</v>
      </c>
      <c r="Z411" s="113">
        <v>0</v>
      </c>
      <c r="AA411" s="114" t="s">
        <v>687</v>
      </c>
      <c r="AB411" s="108">
        <v>679</v>
      </c>
      <c r="AC411" s="109" t="s">
        <v>688</v>
      </c>
      <c r="AD411" s="196" t="s">
        <v>893</v>
      </c>
      <c r="AE411" s="196" t="s">
        <v>688</v>
      </c>
      <c r="AF411" s="197">
        <f>AE411-AD411</f>
        <v>-39</v>
      </c>
      <c r="AG411" s="198">
        <f>IF(AI411="SI",0,J411)</f>
        <v>100</v>
      </c>
      <c r="AH411" s="199">
        <f>AG411*AF411</f>
        <v>-3900</v>
      </c>
      <c r="AI411" s="200"/>
    </row>
    <row r="412" spans="1:35" ht="60">
      <c r="A412" s="108">
        <v>2019</v>
      </c>
      <c r="B412" s="108">
        <v>204</v>
      </c>
      <c r="C412" s="109" t="s">
        <v>812</v>
      </c>
      <c r="D412" s="194" t="s">
        <v>891</v>
      </c>
      <c r="E412" s="109" t="s">
        <v>485</v>
      </c>
      <c r="F412" s="201" t="s">
        <v>892</v>
      </c>
      <c r="G412" s="112">
        <v>122</v>
      </c>
      <c r="H412" s="112">
        <v>22</v>
      </c>
      <c r="I412" s="143" t="s">
        <v>79</v>
      </c>
      <c r="J412" s="112">
        <f>IF(I412="SI",G412-H412,G412)</f>
        <v>100</v>
      </c>
      <c r="K412" s="195" t="s">
        <v>179</v>
      </c>
      <c r="L412" s="108">
        <v>2019</v>
      </c>
      <c r="M412" s="108">
        <v>2607</v>
      </c>
      <c r="N412" s="109" t="s">
        <v>871</v>
      </c>
      <c r="O412" s="111" t="s">
        <v>180</v>
      </c>
      <c r="P412" s="109" t="s">
        <v>181</v>
      </c>
      <c r="Q412" s="109" t="s">
        <v>181</v>
      </c>
      <c r="R412" s="108">
        <v>1</v>
      </c>
      <c r="S412" s="111" t="s">
        <v>85</v>
      </c>
      <c r="T412" s="108">
        <v>1010703</v>
      </c>
      <c r="U412" s="108">
        <v>690</v>
      </c>
      <c r="V412" s="108">
        <v>8</v>
      </c>
      <c r="W412" s="108">
        <v>3</v>
      </c>
      <c r="X412" s="113">
        <v>2019</v>
      </c>
      <c r="Y412" s="113">
        <v>33</v>
      </c>
      <c r="Z412" s="113">
        <v>0</v>
      </c>
      <c r="AA412" s="114" t="s">
        <v>687</v>
      </c>
      <c r="AB412" s="108">
        <v>678</v>
      </c>
      <c r="AC412" s="109" t="s">
        <v>688</v>
      </c>
      <c r="AD412" s="196" t="s">
        <v>893</v>
      </c>
      <c r="AE412" s="196" t="s">
        <v>688</v>
      </c>
      <c r="AF412" s="197">
        <f>AE412-AD412</f>
        <v>-39</v>
      </c>
      <c r="AG412" s="198">
        <f>IF(AI412="SI",0,J412)</f>
        <v>100</v>
      </c>
      <c r="AH412" s="199">
        <f>AG412*AF412</f>
        <v>-3900</v>
      </c>
      <c r="AI412" s="200"/>
    </row>
    <row r="413" spans="1:35" ht="60">
      <c r="A413" s="108">
        <v>2019</v>
      </c>
      <c r="B413" s="108">
        <v>204</v>
      </c>
      <c r="C413" s="109" t="s">
        <v>812</v>
      </c>
      <c r="D413" s="194" t="s">
        <v>891</v>
      </c>
      <c r="E413" s="109" t="s">
        <v>485</v>
      </c>
      <c r="F413" s="201" t="s">
        <v>892</v>
      </c>
      <c r="G413" s="112">
        <v>122</v>
      </c>
      <c r="H413" s="112">
        <v>22</v>
      </c>
      <c r="I413" s="143" t="s">
        <v>79</v>
      </c>
      <c r="J413" s="112">
        <f>IF(I413="SI",G413-H413,G413)</f>
        <v>100</v>
      </c>
      <c r="K413" s="195" t="s">
        <v>179</v>
      </c>
      <c r="L413" s="108">
        <v>2019</v>
      </c>
      <c r="M413" s="108">
        <v>2607</v>
      </c>
      <c r="N413" s="109" t="s">
        <v>871</v>
      </c>
      <c r="O413" s="111" t="s">
        <v>180</v>
      </c>
      <c r="P413" s="109" t="s">
        <v>181</v>
      </c>
      <c r="Q413" s="109" t="s">
        <v>181</v>
      </c>
      <c r="R413" s="108">
        <v>1</v>
      </c>
      <c r="S413" s="111" t="s">
        <v>85</v>
      </c>
      <c r="T413" s="108">
        <v>1010603</v>
      </c>
      <c r="U413" s="108">
        <v>580</v>
      </c>
      <c r="V413" s="108">
        <v>16</v>
      </c>
      <c r="W413" s="108">
        <v>3</v>
      </c>
      <c r="X413" s="113">
        <v>2019</v>
      </c>
      <c r="Y413" s="113">
        <v>32</v>
      </c>
      <c r="Z413" s="113">
        <v>0</v>
      </c>
      <c r="AA413" s="114" t="s">
        <v>687</v>
      </c>
      <c r="AB413" s="108">
        <v>677</v>
      </c>
      <c r="AC413" s="109" t="s">
        <v>688</v>
      </c>
      <c r="AD413" s="196" t="s">
        <v>893</v>
      </c>
      <c r="AE413" s="196" t="s">
        <v>688</v>
      </c>
      <c r="AF413" s="197">
        <f>AE413-AD413</f>
        <v>-39</v>
      </c>
      <c r="AG413" s="198">
        <f>IF(AI413="SI",0,J413)</f>
        <v>100</v>
      </c>
      <c r="AH413" s="199">
        <f>AG413*AF413</f>
        <v>-3900</v>
      </c>
      <c r="AI413" s="200"/>
    </row>
    <row r="414" spans="1:35" ht="60">
      <c r="A414" s="108">
        <v>2019</v>
      </c>
      <c r="B414" s="108">
        <v>204</v>
      </c>
      <c r="C414" s="109" t="s">
        <v>812</v>
      </c>
      <c r="D414" s="194" t="s">
        <v>891</v>
      </c>
      <c r="E414" s="109" t="s">
        <v>485</v>
      </c>
      <c r="F414" s="201" t="s">
        <v>892</v>
      </c>
      <c r="G414" s="112">
        <v>122</v>
      </c>
      <c r="H414" s="112">
        <v>22</v>
      </c>
      <c r="I414" s="143" t="s">
        <v>79</v>
      </c>
      <c r="J414" s="112">
        <f>IF(I414="SI",G414-H414,G414)</f>
        <v>100</v>
      </c>
      <c r="K414" s="195" t="s">
        <v>179</v>
      </c>
      <c r="L414" s="108">
        <v>2019</v>
      </c>
      <c r="M414" s="108">
        <v>2607</v>
      </c>
      <c r="N414" s="109" t="s">
        <v>871</v>
      </c>
      <c r="O414" s="111" t="s">
        <v>180</v>
      </c>
      <c r="P414" s="109" t="s">
        <v>181</v>
      </c>
      <c r="Q414" s="109" t="s">
        <v>181</v>
      </c>
      <c r="R414" s="108">
        <v>1</v>
      </c>
      <c r="S414" s="111" t="s">
        <v>85</v>
      </c>
      <c r="T414" s="108">
        <v>1010303</v>
      </c>
      <c r="U414" s="108">
        <v>250</v>
      </c>
      <c r="V414" s="108">
        <v>2</v>
      </c>
      <c r="W414" s="108">
        <v>5</v>
      </c>
      <c r="X414" s="113">
        <v>2019</v>
      </c>
      <c r="Y414" s="113">
        <v>30</v>
      </c>
      <c r="Z414" s="113">
        <v>0</v>
      </c>
      <c r="AA414" s="114" t="s">
        <v>687</v>
      </c>
      <c r="AB414" s="108">
        <v>676</v>
      </c>
      <c r="AC414" s="109" t="s">
        <v>688</v>
      </c>
      <c r="AD414" s="196" t="s">
        <v>893</v>
      </c>
      <c r="AE414" s="196" t="s">
        <v>688</v>
      </c>
      <c r="AF414" s="197">
        <f>AE414-AD414</f>
        <v>-39</v>
      </c>
      <c r="AG414" s="198">
        <f>IF(AI414="SI",0,J414)</f>
        <v>100</v>
      </c>
      <c r="AH414" s="199">
        <f>AG414*AF414</f>
        <v>-3900</v>
      </c>
      <c r="AI414" s="200"/>
    </row>
    <row r="415" spans="1:35" ht="60">
      <c r="A415" s="108">
        <v>2019</v>
      </c>
      <c r="B415" s="108">
        <v>204</v>
      </c>
      <c r="C415" s="109" t="s">
        <v>812</v>
      </c>
      <c r="D415" s="194" t="s">
        <v>891</v>
      </c>
      <c r="E415" s="109" t="s">
        <v>485</v>
      </c>
      <c r="F415" s="201" t="s">
        <v>892</v>
      </c>
      <c r="G415" s="112">
        <v>122</v>
      </c>
      <c r="H415" s="112">
        <v>22</v>
      </c>
      <c r="I415" s="143" t="s">
        <v>79</v>
      </c>
      <c r="J415" s="112">
        <f>IF(I415="SI",G415-H415,G415)</f>
        <v>100</v>
      </c>
      <c r="K415" s="195" t="s">
        <v>179</v>
      </c>
      <c r="L415" s="108">
        <v>2019</v>
      </c>
      <c r="M415" s="108">
        <v>2607</v>
      </c>
      <c r="N415" s="109" t="s">
        <v>871</v>
      </c>
      <c r="O415" s="111" t="s">
        <v>180</v>
      </c>
      <c r="P415" s="109" t="s">
        <v>181</v>
      </c>
      <c r="Q415" s="109" t="s">
        <v>181</v>
      </c>
      <c r="R415" s="108">
        <v>1</v>
      </c>
      <c r="S415" s="111" t="s">
        <v>85</v>
      </c>
      <c r="T415" s="108">
        <v>1010203</v>
      </c>
      <c r="U415" s="108">
        <v>140</v>
      </c>
      <c r="V415" s="108">
        <v>8</v>
      </c>
      <c r="W415" s="108">
        <v>3</v>
      </c>
      <c r="X415" s="113">
        <v>2019</v>
      </c>
      <c r="Y415" s="113">
        <v>29</v>
      </c>
      <c r="Z415" s="113">
        <v>0</v>
      </c>
      <c r="AA415" s="114" t="s">
        <v>687</v>
      </c>
      <c r="AB415" s="108">
        <v>675</v>
      </c>
      <c r="AC415" s="109" t="s">
        <v>688</v>
      </c>
      <c r="AD415" s="196" t="s">
        <v>893</v>
      </c>
      <c r="AE415" s="196" t="s">
        <v>688</v>
      </c>
      <c r="AF415" s="197">
        <f>AE415-AD415</f>
        <v>-39</v>
      </c>
      <c r="AG415" s="198">
        <f>IF(AI415="SI",0,J415)</f>
        <v>100</v>
      </c>
      <c r="AH415" s="199">
        <f>AG415*AF415</f>
        <v>-3900</v>
      </c>
      <c r="AI415" s="200"/>
    </row>
    <row r="416" spans="1:35" ht="24">
      <c r="A416" s="108">
        <v>2019</v>
      </c>
      <c r="B416" s="108">
        <v>205</v>
      </c>
      <c r="C416" s="109" t="s">
        <v>894</v>
      </c>
      <c r="D416" s="194" t="s">
        <v>895</v>
      </c>
      <c r="E416" s="109" t="s">
        <v>559</v>
      </c>
      <c r="F416" s="201" t="s">
        <v>421</v>
      </c>
      <c r="G416" s="112">
        <v>244</v>
      </c>
      <c r="H416" s="112">
        <v>0</v>
      </c>
      <c r="I416" s="143" t="s">
        <v>157</v>
      </c>
      <c r="J416" s="112">
        <f>IF(I416="SI",G416-H416,G416)</f>
        <v>244</v>
      </c>
      <c r="K416" s="195" t="s">
        <v>422</v>
      </c>
      <c r="L416" s="108">
        <v>2019</v>
      </c>
      <c r="M416" s="108">
        <v>2637</v>
      </c>
      <c r="N416" s="109" t="s">
        <v>896</v>
      </c>
      <c r="O416" s="111" t="s">
        <v>423</v>
      </c>
      <c r="P416" s="109" t="s">
        <v>424</v>
      </c>
      <c r="Q416" s="109" t="s">
        <v>424</v>
      </c>
      <c r="R416" s="108">
        <v>1</v>
      </c>
      <c r="S416" s="111" t="s">
        <v>85</v>
      </c>
      <c r="T416" s="108">
        <v>1010303</v>
      </c>
      <c r="U416" s="108">
        <v>250</v>
      </c>
      <c r="V416" s="108">
        <v>8</v>
      </c>
      <c r="W416" s="108">
        <v>1</v>
      </c>
      <c r="X416" s="113">
        <v>2019</v>
      </c>
      <c r="Y416" s="113">
        <v>21</v>
      </c>
      <c r="Z416" s="113">
        <v>0</v>
      </c>
      <c r="AA416" s="114" t="s">
        <v>687</v>
      </c>
      <c r="AB416" s="108">
        <v>674</v>
      </c>
      <c r="AC416" s="109" t="s">
        <v>688</v>
      </c>
      <c r="AD416" s="196" t="s">
        <v>897</v>
      </c>
      <c r="AE416" s="196" t="s">
        <v>688</v>
      </c>
      <c r="AF416" s="197">
        <f>AE416-AD416</f>
        <v>-25</v>
      </c>
      <c r="AG416" s="198">
        <f>IF(AI416="SI",0,J416)</f>
        <v>244</v>
      </c>
      <c r="AH416" s="199">
        <f>AG416*AF416</f>
        <v>-6100</v>
      </c>
      <c r="AI416" s="200"/>
    </row>
    <row r="417" spans="1:35" ht="36">
      <c r="A417" s="108">
        <v>2019</v>
      </c>
      <c r="B417" s="108">
        <v>206</v>
      </c>
      <c r="C417" s="109" t="s">
        <v>898</v>
      </c>
      <c r="D417" s="194" t="s">
        <v>899</v>
      </c>
      <c r="E417" s="109" t="s">
        <v>559</v>
      </c>
      <c r="F417" s="201" t="s">
        <v>856</v>
      </c>
      <c r="G417" s="112">
        <v>1199.83</v>
      </c>
      <c r="H417" s="112">
        <v>109.08</v>
      </c>
      <c r="I417" s="143" t="s">
        <v>79</v>
      </c>
      <c r="J417" s="112">
        <f>IF(I417="SI",G417-H417,G417)</f>
        <v>1090.75</v>
      </c>
      <c r="K417" s="195" t="s">
        <v>84</v>
      </c>
      <c r="L417" s="108">
        <v>2019</v>
      </c>
      <c r="M417" s="108">
        <v>2695</v>
      </c>
      <c r="N417" s="109" t="s">
        <v>900</v>
      </c>
      <c r="O417" s="111" t="s">
        <v>817</v>
      </c>
      <c r="P417" s="109" t="s">
        <v>128</v>
      </c>
      <c r="Q417" s="109" t="s">
        <v>128</v>
      </c>
      <c r="R417" s="108">
        <v>1</v>
      </c>
      <c r="S417" s="111" t="s">
        <v>85</v>
      </c>
      <c r="T417" s="108">
        <v>1090503</v>
      </c>
      <c r="U417" s="108">
        <v>3550</v>
      </c>
      <c r="V417" s="108">
        <v>2</v>
      </c>
      <c r="W417" s="108">
        <v>2</v>
      </c>
      <c r="X417" s="113">
        <v>2019</v>
      </c>
      <c r="Y417" s="113">
        <v>113</v>
      </c>
      <c r="Z417" s="113">
        <v>0</v>
      </c>
      <c r="AA417" s="114" t="s">
        <v>595</v>
      </c>
      <c r="AB417" s="108">
        <v>760</v>
      </c>
      <c r="AC417" s="109" t="s">
        <v>595</v>
      </c>
      <c r="AD417" s="196" t="s">
        <v>858</v>
      </c>
      <c r="AE417" s="196" t="s">
        <v>595</v>
      </c>
      <c r="AF417" s="197">
        <f>AE417-AD417</f>
        <v>-3</v>
      </c>
      <c r="AG417" s="198">
        <f>IF(AI417="SI",0,J417)</f>
        <v>1090.75</v>
      </c>
      <c r="AH417" s="199">
        <f>AG417*AF417</f>
        <v>-3272.25</v>
      </c>
      <c r="AI417" s="200"/>
    </row>
    <row r="418" spans="1:35" ht="36">
      <c r="A418" s="108">
        <v>2019</v>
      </c>
      <c r="B418" s="108">
        <v>207</v>
      </c>
      <c r="C418" s="109" t="s">
        <v>898</v>
      </c>
      <c r="D418" s="194" t="s">
        <v>901</v>
      </c>
      <c r="E418" s="109" t="s">
        <v>559</v>
      </c>
      <c r="F418" s="201" t="s">
        <v>902</v>
      </c>
      <c r="G418" s="112">
        <v>436.03</v>
      </c>
      <c r="H418" s="112">
        <v>78.63</v>
      </c>
      <c r="I418" s="143" t="s">
        <v>79</v>
      </c>
      <c r="J418" s="112">
        <f>IF(I418="SI",G418-H418,G418)</f>
        <v>357.4</v>
      </c>
      <c r="K418" s="195" t="s">
        <v>84</v>
      </c>
      <c r="L418" s="108">
        <v>2019</v>
      </c>
      <c r="M418" s="108">
        <v>2682</v>
      </c>
      <c r="N418" s="109" t="s">
        <v>900</v>
      </c>
      <c r="O418" s="111" t="s">
        <v>151</v>
      </c>
      <c r="P418" s="109" t="s">
        <v>152</v>
      </c>
      <c r="Q418" s="109" t="s">
        <v>153</v>
      </c>
      <c r="R418" s="108">
        <v>1</v>
      </c>
      <c r="S418" s="111" t="s">
        <v>85</v>
      </c>
      <c r="T418" s="108">
        <v>1080203</v>
      </c>
      <c r="U418" s="108">
        <v>2890</v>
      </c>
      <c r="V418" s="108">
        <v>2</v>
      </c>
      <c r="W418" s="108">
        <v>1</v>
      </c>
      <c r="X418" s="113">
        <v>2019</v>
      </c>
      <c r="Y418" s="113">
        <v>60</v>
      </c>
      <c r="Z418" s="113">
        <v>0</v>
      </c>
      <c r="AA418" s="114" t="s">
        <v>687</v>
      </c>
      <c r="AB418" s="108">
        <v>681</v>
      </c>
      <c r="AC418" s="109" t="s">
        <v>688</v>
      </c>
      <c r="AD418" s="196" t="s">
        <v>903</v>
      </c>
      <c r="AE418" s="196" t="s">
        <v>688</v>
      </c>
      <c r="AF418" s="197">
        <f>AE418-AD418</f>
        <v>-24</v>
      </c>
      <c r="AG418" s="198">
        <f>IF(AI418="SI",0,J418)</f>
        <v>357.4</v>
      </c>
      <c r="AH418" s="199">
        <f>AG418*AF418</f>
        <v>-8577.599999999999</v>
      </c>
      <c r="AI418" s="200"/>
    </row>
    <row r="419" spans="1:35" ht="48">
      <c r="A419" s="108">
        <v>2019</v>
      </c>
      <c r="B419" s="108">
        <v>208</v>
      </c>
      <c r="C419" s="109" t="s">
        <v>898</v>
      </c>
      <c r="D419" s="194" t="s">
        <v>904</v>
      </c>
      <c r="E419" s="109" t="s">
        <v>485</v>
      </c>
      <c r="F419" s="201" t="s">
        <v>905</v>
      </c>
      <c r="G419" s="112">
        <v>1530.88</v>
      </c>
      <c r="H419" s="112">
        <v>58.88</v>
      </c>
      <c r="I419" s="143" t="s">
        <v>79</v>
      </c>
      <c r="J419" s="112">
        <f>IF(I419="SI",G419-H419,G419)</f>
        <v>1472</v>
      </c>
      <c r="K419" s="195" t="s">
        <v>122</v>
      </c>
      <c r="L419" s="108">
        <v>2019</v>
      </c>
      <c r="M419" s="108">
        <v>2732</v>
      </c>
      <c r="N419" s="109" t="s">
        <v>898</v>
      </c>
      <c r="O419" s="111" t="s">
        <v>510</v>
      </c>
      <c r="P419" s="109" t="s">
        <v>124</v>
      </c>
      <c r="Q419" s="109" t="s">
        <v>84</v>
      </c>
      <c r="R419" s="108">
        <v>1</v>
      </c>
      <c r="S419" s="111" t="s">
        <v>85</v>
      </c>
      <c r="T419" s="108">
        <v>1040502</v>
      </c>
      <c r="U419" s="108">
        <v>1890</v>
      </c>
      <c r="V419" s="108">
        <v>4</v>
      </c>
      <c r="W419" s="108">
        <v>1</v>
      </c>
      <c r="X419" s="113">
        <v>2019</v>
      </c>
      <c r="Y419" s="113">
        <v>172</v>
      </c>
      <c r="Z419" s="113">
        <v>0</v>
      </c>
      <c r="AA419" s="114" t="s">
        <v>779</v>
      </c>
      <c r="AB419" s="108">
        <v>927</v>
      </c>
      <c r="AC419" s="109" t="s">
        <v>779</v>
      </c>
      <c r="AD419" s="196" t="s">
        <v>858</v>
      </c>
      <c r="AE419" s="196" t="s">
        <v>779</v>
      </c>
      <c r="AF419" s="197">
        <f>AE419-AD419</f>
        <v>48</v>
      </c>
      <c r="AG419" s="198">
        <f>IF(AI419="SI",0,J419)</f>
        <v>1472</v>
      </c>
      <c r="AH419" s="199">
        <f>AG419*AF419</f>
        <v>70656</v>
      </c>
      <c r="AI419" s="200"/>
    </row>
    <row r="420" spans="1:35" ht="120">
      <c r="A420" s="108">
        <v>2019</v>
      </c>
      <c r="B420" s="108">
        <v>209</v>
      </c>
      <c r="C420" s="109" t="s">
        <v>898</v>
      </c>
      <c r="D420" s="194" t="s">
        <v>906</v>
      </c>
      <c r="E420" s="109" t="s">
        <v>907</v>
      </c>
      <c r="F420" s="201" t="s">
        <v>908</v>
      </c>
      <c r="G420" s="112">
        <v>128.71</v>
      </c>
      <c r="H420" s="112">
        <v>23.21</v>
      </c>
      <c r="I420" s="143" t="s">
        <v>79</v>
      </c>
      <c r="J420" s="112">
        <f>IF(I420="SI",G420-H420,G420)</f>
        <v>105.5</v>
      </c>
      <c r="K420" s="195" t="s">
        <v>670</v>
      </c>
      <c r="L420" s="108">
        <v>2019</v>
      </c>
      <c r="M420" s="108">
        <v>2676</v>
      </c>
      <c r="N420" s="109" t="s">
        <v>907</v>
      </c>
      <c r="O420" s="111" t="s">
        <v>288</v>
      </c>
      <c r="P420" s="109" t="s">
        <v>289</v>
      </c>
      <c r="Q420" s="109" t="s">
        <v>289</v>
      </c>
      <c r="R420" s="108">
        <v>1</v>
      </c>
      <c r="S420" s="111" t="s">
        <v>85</v>
      </c>
      <c r="T420" s="108">
        <v>1010203</v>
      </c>
      <c r="U420" s="108">
        <v>140</v>
      </c>
      <c r="V420" s="108">
        <v>6</v>
      </c>
      <c r="W420" s="108">
        <v>1</v>
      </c>
      <c r="X420" s="113">
        <v>2019</v>
      </c>
      <c r="Y420" s="113">
        <v>19</v>
      </c>
      <c r="Z420" s="113">
        <v>0</v>
      </c>
      <c r="AA420" s="114" t="s">
        <v>687</v>
      </c>
      <c r="AB420" s="108">
        <v>692</v>
      </c>
      <c r="AC420" s="109" t="s">
        <v>688</v>
      </c>
      <c r="AD420" s="196" t="s">
        <v>909</v>
      </c>
      <c r="AE420" s="196" t="s">
        <v>688</v>
      </c>
      <c r="AF420" s="197">
        <f>AE420-AD420</f>
        <v>-42</v>
      </c>
      <c r="AG420" s="198">
        <f>IF(AI420="SI",0,J420)</f>
        <v>105.5</v>
      </c>
      <c r="AH420" s="199">
        <f>AG420*AF420</f>
        <v>-4431</v>
      </c>
      <c r="AI420" s="200"/>
    </row>
    <row r="421" spans="1:35" ht="24">
      <c r="A421" s="108">
        <v>2019</v>
      </c>
      <c r="B421" s="108">
        <v>210</v>
      </c>
      <c r="C421" s="109" t="s">
        <v>898</v>
      </c>
      <c r="D421" s="194" t="s">
        <v>910</v>
      </c>
      <c r="E421" s="109" t="s">
        <v>894</v>
      </c>
      <c r="F421" s="201" t="s">
        <v>911</v>
      </c>
      <c r="G421" s="112">
        <v>127.25</v>
      </c>
      <c r="H421" s="112">
        <v>22.95</v>
      </c>
      <c r="I421" s="143" t="s">
        <v>79</v>
      </c>
      <c r="J421" s="112">
        <f>IF(I421="SI",G421-H421,G421)</f>
        <v>104.3</v>
      </c>
      <c r="K421" s="195" t="s">
        <v>912</v>
      </c>
      <c r="L421" s="108">
        <v>2019</v>
      </c>
      <c r="M421" s="108">
        <v>2706</v>
      </c>
      <c r="N421" s="109" t="s">
        <v>900</v>
      </c>
      <c r="O421" s="111" t="s">
        <v>913</v>
      </c>
      <c r="P421" s="109" t="s">
        <v>914</v>
      </c>
      <c r="Q421" s="109" t="s">
        <v>84</v>
      </c>
      <c r="R421" s="108">
        <v>3</v>
      </c>
      <c r="S421" s="111" t="s">
        <v>162</v>
      </c>
      <c r="T421" s="108">
        <v>1010602</v>
      </c>
      <c r="U421" s="108">
        <v>570</v>
      </c>
      <c r="V421" s="108">
        <v>2</v>
      </c>
      <c r="W421" s="108">
        <v>1</v>
      </c>
      <c r="X421" s="113">
        <v>2018</v>
      </c>
      <c r="Y421" s="113">
        <v>282</v>
      </c>
      <c r="Z421" s="113">
        <v>0</v>
      </c>
      <c r="AA421" s="114" t="s">
        <v>687</v>
      </c>
      <c r="AB421" s="108">
        <v>687</v>
      </c>
      <c r="AC421" s="109" t="s">
        <v>688</v>
      </c>
      <c r="AD421" s="196" t="s">
        <v>915</v>
      </c>
      <c r="AE421" s="196" t="s">
        <v>688</v>
      </c>
      <c r="AF421" s="197">
        <f>AE421-AD421</f>
        <v>-41</v>
      </c>
      <c r="AG421" s="198">
        <f>IF(AI421="SI",0,J421)</f>
        <v>104.3</v>
      </c>
      <c r="AH421" s="199">
        <f>AG421*AF421</f>
        <v>-4276.3</v>
      </c>
      <c r="AI421" s="200"/>
    </row>
    <row r="422" spans="1:35" ht="48">
      <c r="A422" s="108">
        <v>2019</v>
      </c>
      <c r="B422" s="108">
        <v>211</v>
      </c>
      <c r="C422" s="109" t="s">
        <v>898</v>
      </c>
      <c r="D422" s="194" t="s">
        <v>916</v>
      </c>
      <c r="E422" s="109" t="s">
        <v>894</v>
      </c>
      <c r="F422" s="201" t="s">
        <v>917</v>
      </c>
      <c r="G422" s="112">
        <v>400</v>
      </c>
      <c r="H422" s="112">
        <v>72.13</v>
      </c>
      <c r="I422" s="143" t="s">
        <v>79</v>
      </c>
      <c r="J422" s="112">
        <f>IF(I422="SI",G422-H422,G422)</f>
        <v>327.87</v>
      </c>
      <c r="K422" s="195" t="s">
        <v>918</v>
      </c>
      <c r="L422" s="108">
        <v>2019</v>
      </c>
      <c r="M422" s="108">
        <v>2707</v>
      </c>
      <c r="N422" s="109" t="s">
        <v>900</v>
      </c>
      <c r="O422" s="111" t="s">
        <v>913</v>
      </c>
      <c r="P422" s="109" t="s">
        <v>914</v>
      </c>
      <c r="Q422" s="109" t="s">
        <v>84</v>
      </c>
      <c r="R422" s="108">
        <v>1</v>
      </c>
      <c r="S422" s="111" t="s">
        <v>85</v>
      </c>
      <c r="T422" s="108">
        <v>1010302</v>
      </c>
      <c r="U422" s="108">
        <v>240</v>
      </c>
      <c r="V422" s="108">
        <v>2</v>
      </c>
      <c r="W422" s="108">
        <v>1</v>
      </c>
      <c r="X422" s="113">
        <v>2019</v>
      </c>
      <c r="Y422" s="113">
        <v>177</v>
      </c>
      <c r="Z422" s="113">
        <v>0</v>
      </c>
      <c r="AA422" s="114" t="s">
        <v>687</v>
      </c>
      <c r="AB422" s="108">
        <v>685</v>
      </c>
      <c r="AC422" s="109" t="s">
        <v>688</v>
      </c>
      <c r="AD422" s="196" t="s">
        <v>915</v>
      </c>
      <c r="AE422" s="196" t="s">
        <v>688</v>
      </c>
      <c r="AF422" s="197">
        <f>AE422-AD422</f>
        <v>-41</v>
      </c>
      <c r="AG422" s="198">
        <f>IF(AI422="SI",0,J422)</f>
        <v>327.87</v>
      </c>
      <c r="AH422" s="199">
        <f>AG422*AF422</f>
        <v>-13442.67</v>
      </c>
      <c r="AI422" s="200"/>
    </row>
    <row r="423" spans="1:35" ht="48">
      <c r="A423" s="108">
        <v>2019</v>
      </c>
      <c r="B423" s="108">
        <v>211</v>
      </c>
      <c r="C423" s="109" t="s">
        <v>898</v>
      </c>
      <c r="D423" s="194" t="s">
        <v>916</v>
      </c>
      <c r="E423" s="109" t="s">
        <v>894</v>
      </c>
      <c r="F423" s="201" t="s">
        <v>917</v>
      </c>
      <c r="G423" s="112">
        <v>209.05</v>
      </c>
      <c r="H423" s="112">
        <v>37.7</v>
      </c>
      <c r="I423" s="143" t="s">
        <v>79</v>
      </c>
      <c r="J423" s="112">
        <f>IF(I423="SI",G423-H423,G423)</f>
        <v>171.35000000000002</v>
      </c>
      <c r="K423" s="195" t="s">
        <v>918</v>
      </c>
      <c r="L423" s="108">
        <v>2019</v>
      </c>
      <c r="M423" s="108">
        <v>2707</v>
      </c>
      <c r="N423" s="109" t="s">
        <v>900</v>
      </c>
      <c r="O423" s="111" t="s">
        <v>913</v>
      </c>
      <c r="P423" s="109" t="s">
        <v>914</v>
      </c>
      <c r="Q423" s="109" t="s">
        <v>84</v>
      </c>
      <c r="R423" s="108">
        <v>1</v>
      </c>
      <c r="S423" s="111" t="s">
        <v>85</v>
      </c>
      <c r="T423" s="108">
        <v>1010602</v>
      </c>
      <c r="U423" s="108">
        <v>570</v>
      </c>
      <c r="V423" s="108">
        <v>2</v>
      </c>
      <c r="W423" s="108">
        <v>1</v>
      </c>
      <c r="X423" s="113">
        <v>2019</v>
      </c>
      <c r="Y423" s="113">
        <v>178</v>
      </c>
      <c r="Z423" s="113">
        <v>0</v>
      </c>
      <c r="AA423" s="114" t="s">
        <v>687</v>
      </c>
      <c r="AB423" s="108">
        <v>686</v>
      </c>
      <c r="AC423" s="109" t="s">
        <v>688</v>
      </c>
      <c r="AD423" s="196" t="s">
        <v>915</v>
      </c>
      <c r="AE423" s="196" t="s">
        <v>688</v>
      </c>
      <c r="AF423" s="197">
        <f>AE423-AD423</f>
        <v>-41</v>
      </c>
      <c r="AG423" s="198">
        <f>IF(AI423="SI",0,J423)</f>
        <v>171.35000000000002</v>
      </c>
      <c r="AH423" s="199">
        <f>AG423*AF423</f>
        <v>-7025.350000000001</v>
      </c>
      <c r="AI423" s="200"/>
    </row>
    <row r="424" spans="1:35" ht="24">
      <c r="A424" s="108">
        <v>2019</v>
      </c>
      <c r="B424" s="108">
        <v>212</v>
      </c>
      <c r="C424" s="109" t="s">
        <v>898</v>
      </c>
      <c r="D424" s="194" t="s">
        <v>919</v>
      </c>
      <c r="E424" s="109" t="s">
        <v>813</v>
      </c>
      <c r="F424" s="201" t="s">
        <v>920</v>
      </c>
      <c r="G424" s="112">
        <v>8.26</v>
      </c>
      <c r="H424" s="112">
        <v>1.49</v>
      </c>
      <c r="I424" s="143" t="s">
        <v>79</v>
      </c>
      <c r="J424" s="112">
        <f>IF(I424="SI",G424-H424,G424)</f>
        <v>6.77</v>
      </c>
      <c r="K424" s="195" t="s">
        <v>428</v>
      </c>
      <c r="L424" s="108">
        <v>2019</v>
      </c>
      <c r="M424" s="108">
        <v>2733</v>
      </c>
      <c r="N424" s="109" t="s">
        <v>898</v>
      </c>
      <c r="O424" s="111" t="s">
        <v>308</v>
      </c>
      <c r="P424" s="109" t="s">
        <v>309</v>
      </c>
      <c r="Q424" s="109" t="s">
        <v>309</v>
      </c>
      <c r="R424" s="108">
        <v>2</v>
      </c>
      <c r="S424" s="111" t="s">
        <v>103</v>
      </c>
      <c r="T424" s="108">
        <v>1040103</v>
      </c>
      <c r="U424" s="108">
        <v>1460</v>
      </c>
      <c r="V424" s="108">
        <v>4</v>
      </c>
      <c r="W424" s="108">
        <v>3</v>
      </c>
      <c r="X424" s="113">
        <v>2019</v>
      </c>
      <c r="Y424" s="113">
        <v>58</v>
      </c>
      <c r="Z424" s="113">
        <v>0</v>
      </c>
      <c r="AA424" s="114" t="s">
        <v>687</v>
      </c>
      <c r="AB424" s="108">
        <v>694</v>
      </c>
      <c r="AC424" s="109" t="s">
        <v>688</v>
      </c>
      <c r="AD424" s="196" t="s">
        <v>780</v>
      </c>
      <c r="AE424" s="196" t="s">
        <v>688</v>
      </c>
      <c r="AF424" s="197">
        <f>AE424-AD424</f>
        <v>-5</v>
      </c>
      <c r="AG424" s="198">
        <f>IF(AI424="SI",0,J424)</f>
        <v>6.77</v>
      </c>
      <c r="AH424" s="199">
        <f>AG424*AF424</f>
        <v>-33.849999999999994</v>
      </c>
      <c r="AI424" s="200"/>
    </row>
    <row r="425" spans="1:35" ht="24">
      <c r="A425" s="108">
        <v>2019</v>
      </c>
      <c r="B425" s="108">
        <v>212</v>
      </c>
      <c r="C425" s="109" t="s">
        <v>898</v>
      </c>
      <c r="D425" s="194" t="s">
        <v>919</v>
      </c>
      <c r="E425" s="109" t="s">
        <v>813</v>
      </c>
      <c r="F425" s="201" t="s">
        <v>920</v>
      </c>
      <c r="G425" s="112">
        <v>25.51</v>
      </c>
      <c r="H425" s="112">
        <v>4.6</v>
      </c>
      <c r="I425" s="143" t="s">
        <v>79</v>
      </c>
      <c r="J425" s="112">
        <f>IF(I425="SI",G425-H425,G425)</f>
        <v>20.910000000000004</v>
      </c>
      <c r="K425" s="195" t="s">
        <v>428</v>
      </c>
      <c r="L425" s="108">
        <v>2019</v>
      </c>
      <c r="M425" s="108">
        <v>2733</v>
      </c>
      <c r="N425" s="109" t="s">
        <v>898</v>
      </c>
      <c r="O425" s="111" t="s">
        <v>308</v>
      </c>
      <c r="P425" s="109" t="s">
        <v>309</v>
      </c>
      <c r="Q425" s="109" t="s">
        <v>309</v>
      </c>
      <c r="R425" s="108">
        <v>2</v>
      </c>
      <c r="S425" s="111" t="s">
        <v>103</v>
      </c>
      <c r="T425" s="108">
        <v>1040203</v>
      </c>
      <c r="U425" s="108">
        <v>1570</v>
      </c>
      <c r="V425" s="108">
        <v>4</v>
      </c>
      <c r="W425" s="108">
        <v>3</v>
      </c>
      <c r="X425" s="113">
        <v>2019</v>
      </c>
      <c r="Y425" s="113">
        <v>59</v>
      </c>
      <c r="Z425" s="113">
        <v>0</v>
      </c>
      <c r="AA425" s="114" t="s">
        <v>687</v>
      </c>
      <c r="AB425" s="108">
        <v>695</v>
      </c>
      <c r="AC425" s="109" t="s">
        <v>688</v>
      </c>
      <c r="AD425" s="196" t="s">
        <v>780</v>
      </c>
      <c r="AE425" s="196" t="s">
        <v>688</v>
      </c>
      <c r="AF425" s="197">
        <f>AE425-AD425</f>
        <v>-5</v>
      </c>
      <c r="AG425" s="198">
        <f>IF(AI425="SI",0,J425)</f>
        <v>20.910000000000004</v>
      </c>
      <c r="AH425" s="199">
        <f>AG425*AF425</f>
        <v>-104.55000000000001</v>
      </c>
      <c r="AI425" s="200"/>
    </row>
    <row r="426" spans="1:35" ht="24">
      <c r="A426" s="108">
        <v>2019</v>
      </c>
      <c r="B426" s="108">
        <v>212</v>
      </c>
      <c r="C426" s="109" t="s">
        <v>898</v>
      </c>
      <c r="D426" s="194" t="s">
        <v>919</v>
      </c>
      <c r="E426" s="109" t="s">
        <v>813</v>
      </c>
      <c r="F426" s="201" t="s">
        <v>920</v>
      </c>
      <c r="G426" s="112">
        <v>26</v>
      </c>
      <c r="H426" s="112">
        <v>4.69</v>
      </c>
      <c r="I426" s="143" t="s">
        <v>79</v>
      </c>
      <c r="J426" s="112">
        <f>IF(I426="SI",G426-H426,G426)</f>
        <v>21.31</v>
      </c>
      <c r="K426" s="195" t="s">
        <v>428</v>
      </c>
      <c r="L426" s="108">
        <v>2019</v>
      </c>
      <c r="M426" s="108">
        <v>2733</v>
      </c>
      <c r="N426" s="109" t="s">
        <v>898</v>
      </c>
      <c r="O426" s="111" t="s">
        <v>308</v>
      </c>
      <c r="P426" s="109" t="s">
        <v>309</v>
      </c>
      <c r="Q426" s="109" t="s">
        <v>309</v>
      </c>
      <c r="R426" s="108">
        <v>2</v>
      </c>
      <c r="S426" s="111" t="s">
        <v>103</v>
      </c>
      <c r="T426" s="108">
        <v>1010303</v>
      </c>
      <c r="U426" s="108">
        <v>250</v>
      </c>
      <c r="V426" s="108">
        <v>2</v>
      </c>
      <c r="W426" s="108">
        <v>1</v>
      </c>
      <c r="X426" s="113">
        <v>2019</v>
      </c>
      <c r="Y426" s="113">
        <v>57</v>
      </c>
      <c r="Z426" s="113">
        <v>0</v>
      </c>
      <c r="AA426" s="114" t="s">
        <v>687</v>
      </c>
      <c r="AB426" s="108">
        <v>693</v>
      </c>
      <c r="AC426" s="109" t="s">
        <v>688</v>
      </c>
      <c r="AD426" s="196" t="s">
        <v>780</v>
      </c>
      <c r="AE426" s="196" t="s">
        <v>688</v>
      </c>
      <c r="AF426" s="197">
        <f>AE426-AD426</f>
        <v>-5</v>
      </c>
      <c r="AG426" s="198">
        <f>IF(AI426="SI",0,J426)</f>
        <v>21.31</v>
      </c>
      <c r="AH426" s="199">
        <f>AG426*AF426</f>
        <v>-106.55</v>
      </c>
      <c r="AI426" s="200"/>
    </row>
    <row r="427" spans="1:35" ht="84">
      <c r="A427" s="108">
        <v>2019</v>
      </c>
      <c r="B427" s="108">
        <v>213</v>
      </c>
      <c r="C427" s="109" t="s">
        <v>898</v>
      </c>
      <c r="D427" s="194" t="s">
        <v>921</v>
      </c>
      <c r="E427" s="109" t="s">
        <v>559</v>
      </c>
      <c r="F427" s="201" t="s">
        <v>922</v>
      </c>
      <c r="G427" s="112">
        <v>56.88</v>
      </c>
      <c r="H427" s="112">
        <v>0</v>
      </c>
      <c r="I427" s="143" t="s">
        <v>79</v>
      </c>
      <c r="J427" s="112">
        <f>IF(I427="SI",G427-H427,G427)</f>
        <v>56.88</v>
      </c>
      <c r="K427" s="195" t="s">
        <v>196</v>
      </c>
      <c r="L427" s="108">
        <v>0</v>
      </c>
      <c r="M427" s="108">
        <v>2689</v>
      </c>
      <c r="N427" s="109"/>
      <c r="O427" s="111" t="s">
        <v>198</v>
      </c>
      <c r="P427" s="109" t="s">
        <v>199</v>
      </c>
      <c r="Q427" s="109" t="s">
        <v>84</v>
      </c>
      <c r="R427" s="108">
        <v>3</v>
      </c>
      <c r="S427" s="111" t="s">
        <v>162</v>
      </c>
      <c r="T427" s="108">
        <v>1080102</v>
      </c>
      <c r="U427" s="108">
        <v>2770</v>
      </c>
      <c r="V427" s="108">
        <v>4</v>
      </c>
      <c r="W427" s="108">
        <v>1</v>
      </c>
      <c r="X427" s="113">
        <v>2019</v>
      </c>
      <c r="Y427" s="113">
        <v>307</v>
      </c>
      <c r="Z427" s="113">
        <v>0</v>
      </c>
      <c r="AA427" s="114" t="s">
        <v>595</v>
      </c>
      <c r="AB427" s="108">
        <v>772</v>
      </c>
      <c r="AC427" s="109" t="s">
        <v>595</v>
      </c>
      <c r="AD427" s="196" t="s">
        <v>923</v>
      </c>
      <c r="AE427" s="196" t="s">
        <v>923</v>
      </c>
      <c r="AF427" s="197">
        <f>AE427-AD427</f>
        <v>0</v>
      </c>
      <c r="AG427" s="198">
        <f>IF(AI427="SI",0,J427)</f>
        <v>56.88</v>
      </c>
      <c r="AH427" s="199">
        <f>AG427*AF427</f>
        <v>0</v>
      </c>
      <c r="AI427" s="200"/>
    </row>
    <row r="428" spans="1:35" ht="84">
      <c r="A428" s="108">
        <v>2019</v>
      </c>
      <c r="B428" s="108">
        <v>213</v>
      </c>
      <c r="C428" s="109" t="s">
        <v>898</v>
      </c>
      <c r="D428" s="194" t="s">
        <v>921</v>
      </c>
      <c r="E428" s="109" t="s">
        <v>559</v>
      </c>
      <c r="F428" s="201" t="s">
        <v>922</v>
      </c>
      <c r="G428" s="112">
        <v>12.51</v>
      </c>
      <c r="H428" s="112">
        <v>12.51</v>
      </c>
      <c r="I428" s="143" t="s">
        <v>79</v>
      </c>
      <c r="J428" s="112">
        <f>IF(I428="SI",G428-H428,G428)</f>
        <v>0</v>
      </c>
      <c r="K428" s="195" t="s">
        <v>196</v>
      </c>
      <c r="L428" s="108">
        <v>0</v>
      </c>
      <c r="M428" s="108">
        <v>2689</v>
      </c>
      <c r="N428" s="109"/>
      <c r="O428" s="111" t="s">
        <v>198</v>
      </c>
      <c r="P428" s="109" t="s">
        <v>199</v>
      </c>
      <c r="Q428" s="109" t="s">
        <v>84</v>
      </c>
      <c r="R428" s="108">
        <v>3</v>
      </c>
      <c r="S428" s="111" t="s">
        <v>162</v>
      </c>
      <c r="T428" s="108">
        <v>1080102</v>
      </c>
      <c r="U428" s="108">
        <v>2770</v>
      </c>
      <c r="V428" s="108">
        <v>4</v>
      </c>
      <c r="W428" s="108">
        <v>1</v>
      </c>
      <c r="X428" s="113">
        <v>2019</v>
      </c>
      <c r="Y428" s="113">
        <v>307</v>
      </c>
      <c r="Z428" s="113">
        <v>0</v>
      </c>
      <c r="AA428" s="114" t="s">
        <v>595</v>
      </c>
      <c r="AB428" s="108">
        <v>773</v>
      </c>
      <c r="AC428" s="109" t="s">
        <v>595</v>
      </c>
      <c r="AD428" s="196" t="s">
        <v>923</v>
      </c>
      <c r="AE428" s="196" t="s">
        <v>923</v>
      </c>
      <c r="AF428" s="197">
        <f>AE428-AD428</f>
        <v>0</v>
      </c>
      <c r="AG428" s="198">
        <f>IF(AI428="SI",0,J428)</f>
        <v>0</v>
      </c>
      <c r="AH428" s="199">
        <f>AG428*AF428</f>
        <v>0</v>
      </c>
      <c r="AI428" s="200"/>
    </row>
    <row r="429" spans="1:35" ht="36">
      <c r="A429" s="108">
        <v>2019</v>
      </c>
      <c r="B429" s="108">
        <v>214</v>
      </c>
      <c r="C429" s="109" t="s">
        <v>898</v>
      </c>
      <c r="D429" s="194" t="s">
        <v>924</v>
      </c>
      <c r="E429" s="109" t="s">
        <v>896</v>
      </c>
      <c r="F429" s="201" t="s">
        <v>925</v>
      </c>
      <c r="G429" s="112">
        <v>14.64</v>
      </c>
      <c r="H429" s="112">
        <v>2.64</v>
      </c>
      <c r="I429" s="143" t="s">
        <v>79</v>
      </c>
      <c r="J429" s="112">
        <f>IF(I429="SI",G429-H429,G429)</f>
        <v>12</v>
      </c>
      <c r="K429" s="195" t="s">
        <v>84</v>
      </c>
      <c r="L429" s="108">
        <v>2019</v>
      </c>
      <c r="M429" s="108">
        <v>2696</v>
      </c>
      <c r="N429" s="109" t="s">
        <v>900</v>
      </c>
      <c r="O429" s="111" t="s">
        <v>282</v>
      </c>
      <c r="P429" s="109" t="s">
        <v>283</v>
      </c>
      <c r="Q429" s="109" t="s">
        <v>283</v>
      </c>
      <c r="R429" s="108">
        <v>1</v>
      </c>
      <c r="S429" s="111" t="s">
        <v>85</v>
      </c>
      <c r="T429" s="108">
        <v>1010303</v>
      </c>
      <c r="U429" s="108">
        <v>250</v>
      </c>
      <c r="V429" s="108">
        <v>2</v>
      </c>
      <c r="W429" s="108">
        <v>1</v>
      </c>
      <c r="X429" s="113">
        <v>2019</v>
      </c>
      <c r="Y429" s="113">
        <v>203</v>
      </c>
      <c r="Z429" s="113">
        <v>0</v>
      </c>
      <c r="AA429" s="114" t="s">
        <v>687</v>
      </c>
      <c r="AB429" s="108">
        <v>672</v>
      </c>
      <c r="AC429" s="109" t="s">
        <v>688</v>
      </c>
      <c r="AD429" s="196" t="s">
        <v>926</v>
      </c>
      <c r="AE429" s="196" t="s">
        <v>688</v>
      </c>
      <c r="AF429" s="197">
        <f>AE429-AD429</f>
        <v>-9</v>
      </c>
      <c r="AG429" s="198">
        <f>IF(AI429="SI",0,J429)</f>
        <v>12</v>
      </c>
      <c r="AH429" s="199">
        <f>AG429*AF429</f>
        <v>-108</v>
      </c>
      <c r="AI429" s="200"/>
    </row>
    <row r="430" spans="1:35" ht="24">
      <c r="A430" s="108">
        <v>2019</v>
      </c>
      <c r="B430" s="108">
        <v>215</v>
      </c>
      <c r="C430" s="109" t="s">
        <v>898</v>
      </c>
      <c r="D430" s="194" t="s">
        <v>927</v>
      </c>
      <c r="E430" s="109" t="s">
        <v>890</v>
      </c>
      <c r="F430" s="201" t="s">
        <v>928</v>
      </c>
      <c r="G430" s="112">
        <v>759.87</v>
      </c>
      <c r="H430" s="112">
        <v>0</v>
      </c>
      <c r="I430" s="143" t="s">
        <v>79</v>
      </c>
      <c r="J430" s="112">
        <f>IF(I430="SI",G430-H430,G430)</f>
        <v>759.87</v>
      </c>
      <c r="K430" s="195" t="s">
        <v>259</v>
      </c>
      <c r="L430" s="108">
        <v>0</v>
      </c>
      <c r="M430" s="108">
        <v>2688</v>
      </c>
      <c r="N430" s="109"/>
      <c r="O430" s="111" t="s">
        <v>260</v>
      </c>
      <c r="P430" s="109" t="s">
        <v>261</v>
      </c>
      <c r="Q430" s="109" t="s">
        <v>261</v>
      </c>
      <c r="R430" s="108">
        <v>1</v>
      </c>
      <c r="S430" s="111" t="s">
        <v>85</v>
      </c>
      <c r="T430" s="108">
        <v>1080203</v>
      </c>
      <c r="U430" s="108">
        <v>2890</v>
      </c>
      <c r="V430" s="108">
        <v>4</v>
      </c>
      <c r="W430" s="108">
        <v>1</v>
      </c>
      <c r="X430" s="113">
        <v>2019</v>
      </c>
      <c r="Y430" s="113">
        <v>2</v>
      </c>
      <c r="Z430" s="113">
        <v>0</v>
      </c>
      <c r="AA430" s="114" t="s">
        <v>687</v>
      </c>
      <c r="AB430" s="108">
        <v>705</v>
      </c>
      <c r="AC430" s="109" t="s">
        <v>688</v>
      </c>
      <c r="AD430" s="196" t="s">
        <v>853</v>
      </c>
      <c r="AE430" s="196" t="s">
        <v>853</v>
      </c>
      <c r="AF430" s="197">
        <f>AE430-AD430</f>
        <v>0</v>
      </c>
      <c r="AG430" s="198">
        <f>IF(AI430="SI",0,J430)</f>
        <v>759.87</v>
      </c>
      <c r="AH430" s="199">
        <f>AG430*AF430</f>
        <v>0</v>
      </c>
      <c r="AI430" s="200"/>
    </row>
    <row r="431" spans="1:35" ht="24">
      <c r="A431" s="108">
        <v>2019</v>
      </c>
      <c r="B431" s="108">
        <v>215</v>
      </c>
      <c r="C431" s="109" t="s">
        <v>898</v>
      </c>
      <c r="D431" s="194" t="s">
        <v>927</v>
      </c>
      <c r="E431" s="109" t="s">
        <v>890</v>
      </c>
      <c r="F431" s="201" t="s">
        <v>928</v>
      </c>
      <c r="G431" s="112">
        <v>167.17</v>
      </c>
      <c r="H431" s="112">
        <v>167.17</v>
      </c>
      <c r="I431" s="143" t="s">
        <v>79</v>
      </c>
      <c r="J431" s="112">
        <f>IF(I431="SI",G431-H431,G431)</f>
        <v>0</v>
      </c>
      <c r="K431" s="195" t="s">
        <v>259</v>
      </c>
      <c r="L431" s="108">
        <v>0</v>
      </c>
      <c r="M431" s="108">
        <v>2688</v>
      </c>
      <c r="N431" s="109"/>
      <c r="O431" s="111" t="s">
        <v>260</v>
      </c>
      <c r="P431" s="109" t="s">
        <v>261</v>
      </c>
      <c r="Q431" s="109" t="s">
        <v>261</v>
      </c>
      <c r="R431" s="108">
        <v>1</v>
      </c>
      <c r="S431" s="111" t="s">
        <v>85</v>
      </c>
      <c r="T431" s="108">
        <v>1080203</v>
      </c>
      <c r="U431" s="108">
        <v>2890</v>
      </c>
      <c r="V431" s="108">
        <v>4</v>
      </c>
      <c r="W431" s="108">
        <v>1</v>
      </c>
      <c r="X431" s="113">
        <v>2019</v>
      </c>
      <c r="Y431" s="113">
        <v>2</v>
      </c>
      <c r="Z431" s="113">
        <v>0</v>
      </c>
      <c r="AA431" s="114" t="s">
        <v>687</v>
      </c>
      <c r="AB431" s="108">
        <v>706</v>
      </c>
      <c r="AC431" s="109" t="s">
        <v>688</v>
      </c>
      <c r="AD431" s="196" t="s">
        <v>853</v>
      </c>
      <c r="AE431" s="196" t="s">
        <v>853</v>
      </c>
      <c r="AF431" s="197">
        <f>AE431-AD431</f>
        <v>0</v>
      </c>
      <c r="AG431" s="198">
        <f>IF(AI431="SI",0,J431)</f>
        <v>0</v>
      </c>
      <c r="AH431" s="199">
        <f>AG431*AF431</f>
        <v>0</v>
      </c>
      <c r="AI431" s="200"/>
    </row>
    <row r="432" spans="1:35" ht="24">
      <c r="A432" s="108">
        <v>2019</v>
      </c>
      <c r="B432" s="108">
        <v>216</v>
      </c>
      <c r="C432" s="109" t="s">
        <v>898</v>
      </c>
      <c r="D432" s="194" t="s">
        <v>929</v>
      </c>
      <c r="E432" s="109" t="s">
        <v>890</v>
      </c>
      <c r="F432" s="201" t="s">
        <v>928</v>
      </c>
      <c r="G432" s="112">
        <v>39.27</v>
      </c>
      <c r="H432" s="112">
        <v>0</v>
      </c>
      <c r="I432" s="143" t="s">
        <v>79</v>
      </c>
      <c r="J432" s="112">
        <f>IF(I432="SI",G432-H432,G432)</f>
        <v>39.27</v>
      </c>
      <c r="K432" s="195" t="s">
        <v>259</v>
      </c>
      <c r="L432" s="108">
        <v>2019</v>
      </c>
      <c r="M432" s="108">
        <v>2688</v>
      </c>
      <c r="N432" s="109" t="s">
        <v>900</v>
      </c>
      <c r="O432" s="111" t="s">
        <v>260</v>
      </c>
      <c r="P432" s="109" t="s">
        <v>261</v>
      </c>
      <c r="Q432" s="109" t="s">
        <v>261</v>
      </c>
      <c r="R432" s="108">
        <v>3</v>
      </c>
      <c r="S432" s="111" t="s">
        <v>162</v>
      </c>
      <c r="T432" s="108">
        <v>1100503</v>
      </c>
      <c r="U432" s="108">
        <v>4210</v>
      </c>
      <c r="V432" s="108">
        <v>2</v>
      </c>
      <c r="W432" s="108">
        <v>1</v>
      </c>
      <c r="X432" s="113">
        <v>2019</v>
      </c>
      <c r="Y432" s="113">
        <v>43</v>
      </c>
      <c r="Z432" s="113">
        <v>0</v>
      </c>
      <c r="AA432" s="114" t="s">
        <v>687</v>
      </c>
      <c r="AB432" s="108">
        <v>711</v>
      </c>
      <c r="AC432" s="109" t="s">
        <v>688</v>
      </c>
      <c r="AD432" s="196" t="s">
        <v>853</v>
      </c>
      <c r="AE432" s="196" t="s">
        <v>853</v>
      </c>
      <c r="AF432" s="197">
        <f>AE432-AD432</f>
        <v>0</v>
      </c>
      <c r="AG432" s="198">
        <f>IF(AI432="SI",0,J432)</f>
        <v>39.27</v>
      </c>
      <c r="AH432" s="199">
        <f>AG432*AF432</f>
        <v>0</v>
      </c>
      <c r="AI432" s="200"/>
    </row>
    <row r="433" spans="1:35" ht="24">
      <c r="A433" s="108">
        <v>2019</v>
      </c>
      <c r="B433" s="108">
        <v>216</v>
      </c>
      <c r="C433" s="109" t="s">
        <v>898</v>
      </c>
      <c r="D433" s="194" t="s">
        <v>929</v>
      </c>
      <c r="E433" s="109" t="s">
        <v>890</v>
      </c>
      <c r="F433" s="201" t="s">
        <v>930</v>
      </c>
      <c r="G433" s="112">
        <v>8.64</v>
      </c>
      <c r="H433" s="112">
        <v>8.64</v>
      </c>
      <c r="I433" s="143" t="s">
        <v>79</v>
      </c>
      <c r="J433" s="112">
        <f>IF(I433="SI",G433-H433,G433)</f>
        <v>0</v>
      </c>
      <c r="K433" s="195" t="s">
        <v>259</v>
      </c>
      <c r="L433" s="108">
        <v>2019</v>
      </c>
      <c r="M433" s="108">
        <v>2688</v>
      </c>
      <c r="N433" s="109" t="s">
        <v>900</v>
      </c>
      <c r="O433" s="111" t="s">
        <v>260</v>
      </c>
      <c r="P433" s="109" t="s">
        <v>261</v>
      </c>
      <c r="Q433" s="109" t="s">
        <v>261</v>
      </c>
      <c r="R433" s="108">
        <v>3</v>
      </c>
      <c r="S433" s="111" t="s">
        <v>162</v>
      </c>
      <c r="T433" s="108">
        <v>1100503</v>
      </c>
      <c r="U433" s="108">
        <v>4210</v>
      </c>
      <c r="V433" s="108">
        <v>2</v>
      </c>
      <c r="W433" s="108">
        <v>1</v>
      </c>
      <c r="X433" s="113">
        <v>2019</v>
      </c>
      <c r="Y433" s="113">
        <v>43</v>
      </c>
      <c r="Z433" s="113">
        <v>0</v>
      </c>
      <c r="AA433" s="114" t="s">
        <v>687</v>
      </c>
      <c r="AB433" s="108">
        <v>716</v>
      </c>
      <c r="AC433" s="109" t="s">
        <v>688</v>
      </c>
      <c r="AD433" s="196" t="s">
        <v>853</v>
      </c>
      <c r="AE433" s="196" t="s">
        <v>853</v>
      </c>
      <c r="AF433" s="197">
        <f>AE433-AD433</f>
        <v>0</v>
      </c>
      <c r="AG433" s="198">
        <f>IF(AI433="SI",0,J433)</f>
        <v>0</v>
      </c>
      <c r="AH433" s="199">
        <f>AG433*AF433</f>
        <v>0</v>
      </c>
      <c r="AI433" s="200"/>
    </row>
    <row r="434" spans="1:35" ht="24">
      <c r="A434" s="108">
        <v>2019</v>
      </c>
      <c r="B434" s="108">
        <v>216</v>
      </c>
      <c r="C434" s="109" t="s">
        <v>898</v>
      </c>
      <c r="D434" s="194" t="s">
        <v>929</v>
      </c>
      <c r="E434" s="109" t="s">
        <v>890</v>
      </c>
      <c r="F434" s="201" t="s">
        <v>928</v>
      </c>
      <c r="G434" s="112">
        <v>89.9</v>
      </c>
      <c r="H434" s="112">
        <v>0</v>
      </c>
      <c r="I434" s="143" t="s">
        <v>79</v>
      </c>
      <c r="J434" s="112">
        <f>IF(I434="SI",G434-H434,G434)</f>
        <v>89.9</v>
      </c>
      <c r="K434" s="195" t="s">
        <v>259</v>
      </c>
      <c r="L434" s="108">
        <v>2019</v>
      </c>
      <c r="M434" s="108">
        <v>2688</v>
      </c>
      <c r="N434" s="109" t="s">
        <v>900</v>
      </c>
      <c r="O434" s="111" t="s">
        <v>260</v>
      </c>
      <c r="P434" s="109" t="s">
        <v>261</v>
      </c>
      <c r="Q434" s="109" t="s">
        <v>261</v>
      </c>
      <c r="R434" s="108">
        <v>3</v>
      </c>
      <c r="S434" s="111" t="s">
        <v>162</v>
      </c>
      <c r="T434" s="108">
        <v>1040203</v>
      </c>
      <c r="U434" s="108">
        <v>1570</v>
      </c>
      <c r="V434" s="108">
        <v>4</v>
      </c>
      <c r="W434" s="108">
        <v>2</v>
      </c>
      <c r="X434" s="113">
        <v>2019</v>
      </c>
      <c r="Y434" s="113">
        <v>42</v>
      </c>
      <c r="Z434" s="113">
        <v>0</v>
      </c>
      <c r="AA434" s="114" t="s">
        <v>687</v>
      </c>
      <c r="AB434" s="108">
        <v>710</v>
      </c>
      <c r="AC434" s="109" t="s">
        <v>688</v>
      </c>
      <c r="AD434" s="196" t="s">
        <v>853</v>
      </c>
      <c r="AE434" s="196" t="s">
        <v>853</v>
      </c>
      <c r="AF434" s="197">
        <f>AE434-AD434</f>
        <v>0</v>
      </c>
      <c r="AG434" s="198">
        <f>IF(AI434="SI",0,J434)</f>
        <v>89.9</v>
      </c>
      <c r="AH434" s="199">
        <f>AG434*AF434</f>
        <v>0</v>
      </c>
      <c r="AI434" s="200"/>
    </row>
    <row r="435" spans="1:35" ht="24">
      <c r="A435" s="108">
        <v>2019</v>
      </c>
      <c r="B435" s="108">
        <v>216</v>
      </c>
      <c r="C435" s="109" t="s">
        <v>898</v>
      </c>
      <c r="D435" s="194" t="s">
        <v>929</v>
      </c>
      <c r="E435" s="109" t="s">
        <v>890</v>
      </c>
      <c r="F435" s="201" t="s">
        <v>930</v>
      </c>
      <c r="G435" s="112">
        <v>8.99</v>
      </c>
      <c r="H435" s="112">
        <v>8.99</v>
      </c>
      <c r="I435" s="143" t="s">
        <v>79</v>
      </c>
      <c r="J435" s="112">
        <f>IF(I435="SI",G435-H435,G435)</f>
        <v>0</v>
      </c>
      <c r="K435" s="195" t="s">
        <v>259</v>
      </c>
      <c r="L435" s="108">
        <v>2019</v>
      </c>
      <c r="M435" s="108">
        <v>2688</v>
      </c>
      <c r="N435" s="109" t="s">
        <v>900</v>
      </c>
      <c r="O435" s="111" t="s">
        <v>260</v>
      </c>
      <c r="P435" s="109" t="s">
        <v>261</v>
      </c>
      <c r="Q435" s="109" t="s">
        <v>261</v>
      </c>
      <c r="R435" s="108">
        <v>3</v>
      </c>
      <c r="S435" s="111" t="s">
        <v>162</v>
      </c>
      <c r="T435" s="108">
        <v>1040203</v>
      </c>
      <c r="U435" s="108">
        <v>1570</v>
      </c>
      <c r="V435" s="108">
        <v>4</v>
      </c>
      <c r="W435" s="108">
        <v>2</v>
      </c>
      <c r="X435" s="113">
        <v>2019</v>
      </c>
      <c r="Y435" s="113">
        <v>42</v>
      </c>
      <c r="Z435" s="113">
        <v>0</v>
      </c>
      <c r="AA435" s="114" t="s">
        <v>687</v>
      </c>
      <c r="AB435" s="108">
        <v>715</v>
      </c>
      <c r="AC435" s="109" t="s">
        <v>688</v>
      </c>
      <c r="AD435" s="196" t="s">
        <v>853</v>
      </c>
      <c r="AE435" s="196" t="s">
        <v>853</v>
      </c>
      <c r="AF435" s="197">
        <f>AE435-AD435</f>
        <v>0</v>
      </c>
      <c r="AG435" s="198">
        <f>IF(AI435="SI",0,J435)</f>
        <v>0</v>
      </c>
      <c r="AH435" s="199">
        <f>AG435*AF435</f>
        <v>0</v>
      </c>
      <c r="AI435" s="200"/>
    </row>
    <row r="436" spans="1:35" ht="24">
      <c r="A436" s="108">
        <v>2019</v>
      </c>
      <c r="B436" s="108">
        <v>216</v>
      </c>
      <c r="C436" s="109" t="s">
        <v>898</v>
      </c>
      <c r="D436" s="194" t="s">
        <v>929</v>
      </c>
      <c r="E436" s="109" t="s">
        <v>890</v>
      </c>
      <c r="F436" s="201" t="s">
        <v>928</v>
      </c>
      <c r="G436" s="112">
        <v>209.36</v>
      </c>
      <c r="H436" s="112">
        <v>0</v>
      </c>
      <c r="I436" s="143" t="s">
        <v>79</v>
      </c>
      <c r="J436" s="112">
        <f>IF(I436="SI",G436-H436,G436)</f>
        <v>209.36</v>
      </c>
      <c r="K436" s="195" t="s">
        <v>259</v>
      </c>
      <c r="L436" s="108">
        <v>2019</v>
      </c>
      <c r="M436" s="108">
        <v>2688</v>
      </c>
      <c r="N436" s="109" t="s">
        <v>900</v>
      </c>
      <c r="O436" s="111" t="s">
        <v>260</v>
      </c>
      <c r="P436" s="109" t="s">
        <v>261</v>
      </c>
      <c r="Q436" s="109" t="s">
        <v>261</v>
      </c>
      <c r="R436" s="108">
        <v>3</v>
      </c>
      <c r="S436" s="111" t="s">
        <v>162</v>
      </c>
      <c r="T436" s="108">
        <v>1040103</v>
      </c>
      <c r="U436" s="108">
        <v>1460</v>
      </c>
      <c r="V436" s="108">
        <v>4</v>
      </c>
      <c r="W436" s="108">
        <v>2</v>
      </c>
      <c r="X436" s="113">
        <v>2019</v>
      </c>
      <c r="Y436" s="113">
        <v>41</v>
      </c>
      <c r="Z436" s="113">
        <v>0</v>
      </c>
      <c r="AA436" s="114" t="s">
        <v>687</v>
      </c>
      <c r="AB436" s="108">
        <v>709</v>
      </c>
      <c r="AC436" s="109" t="s">
        <v>688</v>
      </c>
      <c r="AD436" s="196" t="s">
        <v>853</v>
      </c>
      <c r="AE436" s="196" t="s">
        <v>853</v>
      </c>
      <c r="AF436" s="197">
        <f>AE436-AD436</f>
        <v>0</v>
      </c>
      <c r="AG436" s="198">
        <f>IF(AI436="SI",0,J436)</f>
        <v>209.36</v>
      </c>
      <c r="AH436" s="199">
        <f>AG436*AF436</f>
        <v>0</v>
      </c>
      <c r="AI436" s="200"/>
    </row>
    <row r="437" spans="1:35" ht="24">
      <c r="A437" s="108">
        <v>2019</v>
      </c>
      <c r="B437" s="108">
        <v>216</v>
      </c>
      <c r="C437" s="109" t="s">
        <v>898</v>
      </c>
      <c r="D437" s="194" t="s">
        <v>929</v>
      </c>
      <c r="E437" s="109" t="s">
        <v>890</v>
      </c>
      <c r="F437" s="201" t="s">
        <v>930</v>
      </c>
      <c r="G437" s="112">
        <v>20.94</v>
      </c>
      <c r="H437" s="112">
        <v>20.94</v>
      </c>
      <c r="I437" s="143" t="s">
        <v>79</v>
      </c>
      <c r="J437" s="112">
        <f>IF(I437="SI",G437-H437,G437)</f>
        <v>0</v>
      </c>
      <c r="K437" s="195" t="s">
        <v>259</v>
      </c>
      <c r="L437" s="108">
        <v>2019</v>
      </c>
      <c r="M437" s="108">
        <v>2688</v>
      </c>
      <c r="N437" s="109" t="s">
        <v>900</v>
      </c>
      <c r="O437" s="111" t="s">
        <v>260</v>
      </c>
      <c r="P437" s="109" t="s">
        <v>261</v>
      </c>
      <c r="Q437" s="109" t="s">
        <v>261</v>
      </c>
      <c r="R437" s="108">
        <v>3</v>
      </c>
      <c r="S437" s="111" t="s">
        <v>162</v>
      </c>
      <c r="T437" s="108">
        <v>1040103</v>
      </c>
      <c r="U437" s="108">
        <v>1460</v>
      </c>
      <c r="V437" s="108">
        <v>4</v>
      </c>
      <c r="W437" s="108">
        <v>2</v>
      </c>
      <c r="X437" s="113">
        <v>2019</v>
      </c>
      <c r="Y437" s="113">
        <v>41</v>
      </c>
      <c r="Z437" s="113">
        <v>0</v>
      </c>
      <c r="AA437" s="114" t="s">
        <v>687</v>
      </c>
      <c r="AB437" s="108">
        <v>714</v>
      </c>
      <c r="AC437" s="109" t="s">
        <v>688</v>
      </c>
      <c r="AD437" s="196" t="s">
        <v>853</v>
      </c>
      <c r="AE437" s="196" t="s">
        <v>853</v>
      </c>
      <c r="AF437" s="197">
        <f>AE437-AD437</f>
        <v>0</v>
      </c>
      <c r="AG437" s="198">
        <f>IF(AI437="SI",0,J437)</f>
        <v>0</v>
      </c>
      <c r="AH437" s="199">
        <f>AG437*AF437</f>
        <v>0</v>
      </c>
      <c r="AI437" s="200"/>
    </row>
    <row r="438" spans="1:35" ht="24">
      <c r="A438" s="108">
        <v>2019</v>
      </c>
      <c r="B438" s="108">
        <v>216</v>
      </c>
      <c r="C438" s="109" t="s">
        <v>898</v>
      </c>
      <c r="D438" s="194" t="s">
        <v>929</v>
      </c>
      <c r="E438" s="109" t="s">
        <v>890</v>
      </c>
      <c r="F438" s="201" t="s">
        <v>928</v>
      </c>
      <c r="G438" s="112">
        <v>55.34</v>
      </c>
      <c r="H438" s="112">
        <v>0</v>
      </c>
      <c r="I438" s="143" t="s">
        <v>79</v>
      </c>
      <c r="J438" s="112">
        <f>IF(I438="SI",G438-H438,G438)</f>
        <v>55.34</v>
      </c>
      <c r="K438" s="195" t="s">
        <v>259</v>
      </c>
      <c r="L438" s="108">
        <v>2019</v>
      </c>
      <c r="M438" s="108">
        <v>2688</v>
      </c>
      <c r="N438" s="109" t="s">
        <v>900</v>
      </c>
      <c r="O438" s="111" t="s">
        <v>260</v>
      </c>
      <c r="P438" s="109" t="s">
        <v>261</v>
      </c>
      <c r="Q438" s="109" t="s">
        <v>261</v>
      </c>
      <c r="R438" s="108">
        <v>3</v>
      </c>
      <c r="S438" s="111" t="s">
        <v>162</v>
      </c>
      <c r="T438" s="108">
        <v>1010503</v>
      </c>
      <c r="U438" s="108">
        <v>470</v>
      </c>
      <c r="V438" s="108">
        <v>6</v>
      </c>
      <c r="W438" s="108">
        <v>1</v>
      </c>
      <c r="X438" s="113">
        <v>2019</v>
      </c>
      <c r="Y438" s="113">
        <v>52</v>
      </c>
      <c r="Z438" s="113">
        <v>0</v>
      </c>
      <c r="AA438" s="114" t="s">
        <v>687</v>
      </c>
      <c r="AB438" s="108">
        <v>708</v>
      </c>
      <c r="AC438" s="109" t="s">
        <v>688</v>
      </c>
      <c r="AD438" s="196" t="s">
        <v>853</v>
      </c>
      <c r="AE438" s="196" t="s">
        <v>853</v>
      </c>
      <c r="AF438" s="197">
        <f>AE438-AD438</f>
        <v>0</v>
      </c>
      <c r="AG438" s="198">
        <f>IF(AI438="SI",0,J438)</f>
        <v>55.34</v>
      </c>
      <c r="AH438" s="199">
        <f>AG438*AF438</f>
        <v>0</v>
      </c>
      <c r="AI438" s="200"/>
    </row>
    <row r="439" spans="1:35" ht="24">
      <c r="A439" s="108">
        <v>2019</v>
      </c>
      <c r="B439" s="108">
        <v>216</v>
      </c>
      <c r="C439" s="109" t="s">
        <v>898</v>
      </c>
      <c r="D439" s="194" t="s">
        <v>929</v>
      </c>
      <c r="E439" s="109" t="s">
        <v>890</v>
      </c>
      <c r="F439" s="201" t="s">
        <v>930</v>
      </c>
      <c r="G439" s="112">
        <v>12.17</v>
      </c>
      <c r="H439" s="112">
        <v>12.17</v>
      </c>
      <c r="I439" s="143" t="s">
        <v>79</v>
      </c>
      <c r="J439" s="112">
        <f>IF(I439="SI",G439-H439,G439)</f>
        <v>0</v>
      </c>
      <c r="K439" s="195" t="s">
        <v>259</v>
      </c>
      <c r="L439" s="108">
        <v>2019</v>
      </c>
      <c r="M439" s="108">
        <v>2688</v>
      </c>
      <c r="N439" s="109" t="s">
        <v>900</v>
      </c>
      <c r="O439" s="111" t="s">
        <v>260</v>
      </c>
      <c r="P439" s="109" t="s">
        <v>261</v>
      </c>
      <c r="Q439" s="109" t="s">
        <v>261</v>
      </c>
      <c r="R439" s="108">
        <v>3</v>
      </c>
      <c r="S439" s="111" t="s">
        <v>162</v>
      </c>
      <c r="T439" s="108">
        <v>1010503</v>
      </c>
      <c r="U439" s="108">
        <v>470</v>
      </c>
      <c r="V439" s="108">
        <v>6</v>
      </c>
      <c r="W439" s="108">
        <v>1</v>
      </c>
      <c r="X439" s="113">
        <v>2019</v>
      </c>
      <c r="Y439" s="113">
        <v>52</v>
      </c>
      <c r="Z439" s="113">
        <v>0</v>
      </c>
      <c r="AA439" s="114" t="s">
        <v>687</v>
      </c>
      <c r="AB439" s="108">
        <v>713</v>
      </c>
      <c r="AC439" s="109" t="s">
        <v>688</v>
      </c>
      <c r="AD439" s="196" t="s">
        <v>853</v>
      </c>
      <c r="AE439" s="196" t="s">
        <v>853</v>
      </c>
      <c r="AF439" s="197">
        <f>AE439-AD439</f>
        <v>0</v>
      </c>
      <c r="AG439" s="198">
        <f>IF(AI439="SI",0,J439)</f>
        <v>0</v>
      </c>
      <c r="AH439" s="199">
        <f>AG439*AF439</f>
        <v>0</v>
      </c>
      <c r="AI439" s="200"/>
    </row>
    <row r="440" spans="1:35" ht="24">
      <c r="A440" s="108">
        <v>2019</v>
      </c>
      <c r="B440" s="108">
        <v>216</v>
      </c>
      <c r="C440" s="109" t="s">
        <v>898</v>
      </c>
      <c r="D440" s="194" t="s">
        <v>929</v>
      </c>
      <c r="E440" s="109" t="s">
        <v>890</v>
      </c>
      <c r="F440" s="201" t="s">
        <v>928</v>
      </c>
      <c r="G440" s="112">
        <v>278.02</v>
      </c>
      <c r="H440" s="112">
        <v>0</v>
      </c>
      <c r="I440" s="143" t="s">
        <v>79</v>
      </c>
      <c r="J440" s="112">
        <f>IF(I440="SI",G440-H440,G440)</f>
        <v>278.02</v>
      </c>
      <c r="K440" s="195" t="s">
        <v>259</v>
      </c>
      <c r="L440" s="108">
        <v>2019</v>
      </c>
      <c r="M440" s="108">
        <v>2688</v>
      </c>
      <c r="N440" s="109" t="s">
        <v>900</v>
      </c>
      <c r="O440" s="111" t="s">
        <v>260</v>
      </c>
      <c r="P440" s="109" t="s">
        <v>261</v>
      </c>
      <c r="Q440" s="109" t="s">
        <v>261</v>
      </c>
      <c r="R440" s="108">
        <v>3</v>
      </c>
      <c r="S440" s="111" t="s">
        <v>162</v>
      </c>
      <c r="T440" s="108">
        <v>1010503</v>
      </c>
      <c r="U440" s="108">
        <v>470</v>
      </c>
      <c r="V440" s="108">
        <v>2</v>
      </c>
      <c r="W440" s="108">
        <v>1</v>
      </c>
      <c r="X440" s="113">
        <v>2019</v>
      </c>
      <c r="Y440" s="113">
        <v>40</v>
      </c>
      <c r="Z440" s="113">
        <v>0</v>
      </c>
      <c r="AA440" s="114" t="s">
        <v>687</v>
      </c>
      <c r="AB440" s="108">
        <v>707</v>
      </c>
      <c r="AC440" s="109" t="s">
        <v>688</v>
      </c>
      <c r="AD440" s="196" t="s">
        <v>853</v>
      </c>
      <c r="AE440" s="196" t="s">
        <v>853</v>
      </c>
      <c r="AF440" s="197">
        <f>AE440-AD440</f>
        <v>0</v>
      </c>
      <c r="AG440" s="198">
        <f>IF(AI440="SI",0,J440)</f>
        <v>278.02</v>
      </c>
      <c r="AH440" s="199">
        <f>AG440*AF440</f>
        <v>0</v>
      </c>
      <c r="AI440" s="200"/>
    </row>
    <row r="441" spans="1:35" ht="24">
      <c r="A441" s="108">
        <v>2019</v>
      </c>
      <c r="B441" s="108">
        <v>216</v>
      </c>
      <c r="C441" s="109" t="s">
        <v>898</v>
      </c>
      <c r="D441" s="194" t="s">
        <v>929</v>
      </c>
      <c r="E441" s="109" t="s">
        <v>890</v>
      </c>
      <c r="F441" s="201" t="s">
        <v>930</v>
      </c>
      <c r="G441" s="112">
        <v>61.17</v>
      </c>
      <c r="H441" s="112">
        <v>61.17</v>
      </c>
      <c r="I441" s="143" t="s">
        <v>79</v>
      </c>
      <c r="J441" s="112">
        <f>IF(I441="SI",G441-H441,G441)</f>
        <v>0</v>
      </c>
      <c r="K441" s="195" t="s">
        <v>259</v>
      </c>
      <c r="L441" s="108">
        <v>2019</v>
      </c>
      <c r="M441" s="108">
        <v>2688</v>
      </c>
      <c r="N441" s="109" t="s">
        <v>900</v>
      </c>
      <c r="O441" s="111" t="s">
        <v>260</v>
      </c>
      <c r="P441" s="109" t="s">
        <v>261</v>
      </c>
      <c r="Q441" s="109" t="s">
        <v>261</v>
      </c>
      <c r="R441" s="108">
        <v>3</v>
      </c>
      <c r="S441" s="111" t="s">
        <v>162</v>
      </c>
      <c r="T441" s="108">
        <v>1010503</v>
      </c>
      <c r="U441" s="108">
        <v>470</v>
      </c>
      <c r="V441" s="108">
        <v>2</v>
      </c>
      <c r="W441" s="108">
        <v>1</v>
      </c>
      <c r="X441" s="113">
        <v>2019</v>
      </c>
      <c r="Y441" s="113">
        <v>40</v>
      </c>
      <c r="Z441" s="113">
        <v>0</v>
      </c>
      <c r="AA441" s="114" t="s">
        <v>687</v>
      </c>
      <c r="AB441" s="108">
        <v>712</v>
      </c>
      <c r="AC441" s="109" t="s">
        <v>688</v>
      </c>
      <c r="AD441" s="196" t="s">
        <v>853</v>
      </c>
      <c r="AE441" s="196" t="s">
        <v>853</v>
      </c>
      <c r="AF441" s="197">
        <f>AE441-AD441</f>
        <v>0</v>
      </c>
      <c r="AG441" s="198">
        <f>IF(AI441="SI",0,J441)</f>
        <v>0</v>
      </c>
      <c r="AH441" s="199">
        <f>AG441*AF441</f>
        <v>0</v>
      </c>
      <c r="AI441" s="200"/>
    </row>
    <row r="442" spans="1:35" ht="48">
      <c r="A442" s="108">
        <v>2019</v>
      </c>
      <c r="B442" s="108">
        <v>217</v>
      </c>
      <c r="C442" s="109" t="s">
        <v>931</v>
      </c>
      <c r="D442" s="194" t="s">
        <v>932</v>
      </c>
      <c r="E442" s="109" t="s">
        <v>559</v>
      </c>
      <c r="F442" s="201" t="s">
        <v>933</v>
      </c>
      <c r="G442" s="112">
        <v>362.95</v>
      </c>
      <c r="H442" s="112">
        <v>65.45</v>
      </c>
      <c r="I442" s="143" t="s">
        <v>79</v>
      </c>
      <c r="J442" s="112">
        <f>IF(I442="SI",G442-H442,G442)</f>
        <v>297.5</v>
      </c>
      <c r="K442" s="195" t="s">
        <v>473</v>
      </c>
      <c r="L442" s="108">
        <v>2019</v>
      </c>
      <c r="M442" s="108">
        <v>2771</v>
      </c>
      <c r="N442" s="109" t="s">
        <v>934</v>
      </c>
      <c r="O442" s="111" t="s">
        <v>294</v>
      </c>
      <c r="P442" s="109" t="s">
        <v>295</v>
      </c>
      <c r="Q442" s="109" t="s">
        <v>84</v>
      </c>
      <c r="R442" s="108">
        <v>1</v>
      </c>
      <c r="S442" s="111" t="s">
        <v>85</v>
      </c>
      <c r="T442" s="108">
        <v>1010503</v>
      </c>
      <c r="U442" s="108">
        <v>470</v>
      </c>
      <c r="V442" s="108">
        <v>4</v>
      </c>
      <c r="W442" s="108">
        <v>1</v>
      </c>
      <c r="X442" s="113">
        <v>2019</v>
      </c>
      <c r="Y442" s="113">
        <v>17</v>
      </c>
      <c r="Z442" s="113">
        <v>0</v>
      </c>
      <c r="AA442" s="114" t="s">
        <v>687</v>
      </c>
      <c r="AB442" s="108">
        <v>673</v>
      </c>
      <c r="AC442" s="109" t="s">
        <v>688</v>
      </c>
      <c r="AD442" s="196" t="s">
        <v>780</v>
      </c>
      <c r="AE442" s="196" t="s">
        <v>688</v>
      </c>
      <c r="AF442" s="197">
        <f>AE442-AD442</f>
        <v>-5</v>
      </c>
      <c r="AG442" s="198">
        <f>IF(AI442="SI",0,J442)</f>
        <v>297.5</v>
      </c>
      <c r="AH442" s="199">
        <f>AG442*AF442</f>
        <v>-1487.5</v>
      </c>
      <c r="AI442" s="200"/>
    </row>
    <row r="443" spans="1:35" ht="36">
      <c r="A443" s="108">
        <v>2019</v>
      </c>
      <c r="B443" s="108">
        <v>218</v>
      </c>
      <c r="C443" s="109" t="s">
        <v>687</v>
      </c>
      <c r="D443" s="194" t="s">
        <v>935</v>
      </c>
      <c r="E443" s="109" t="s">
        <v>934</v>
      </c>
      <c r="F443" s="201" t="s">
        <v>324</v>
      </c>
      <c r="G443" s="112">
        <v>17.47</v>
      </c>
      <c r="H443" s="112">
        <v>2.03</v>
      </c>
      <c r="I443" s="143" t="s">
        <v>79</v>
      </c>
      <c r="J443" s="112">
        <f>IF(I443="SI",G443-H443,G443)</f>
        <v>15.44</v>
      </c>
      <c r="K443" s="195" t="s">
        <v>84</v>
      </c>
      <c r="L443" s="108">
        <v>2019</v>
      </c>
      <c r="M443" s="108">
        <v>2822</v>
      </c>
      <c r="N443" s="109" t="s">
        <v>853</v>
      </c>
      <c r="O443" s="111" t="s">
        <v>325</v>
      </c>
      <c r="P443" s="109" t="s">
        <v>326</v>
      </c>
      <c r="Q443" s="109" t="s">
        <v>327</v>
      </c>
      <c r="R443" s="108">
        <v>1</v>
      </c>
      <c r="S443" s="111" t="s">
        <v>85</v>
      </c>
      <c r="T443" s="108">
        <v>1090403</v>
      </c>
      <c r="U443" s="108">
        <v>3440</v>
      </c>
      <c r="V443" s="108">
        <v>4</v>
      </c>
      <c r="W443" s="108">
        <v>1</v>
      </c>
      <c r="X443" s="113">
        <v>2019</v>
      </c>
      <c r="Y443" s="113">
        <v>208</v>
      </c>
      <c r="Z443" s="113">
        <v>0</v>
      </c>
      <c r="AA443" s="114" t="s">
        <v>687</v>
      </c>
      <c r="AB443" s="108">
        <v>691</v>
      </c>
      <c r="AC443" s="109" t="s">
        <v>688</v>
      </c>
      <c r="AD443" s="196" t="s">
        <v>858</v>
      </c>
      <c r="AE443" s="196" t="s">
        <v>688</v>
      </c>
      <c r="AF443" s="197">
        <f>AE443-AD443</f>
        <v>-36</v>
      </c>
      <c r="AG443" s="198">
        <f>IF(AI443="SI",0,J443)</f>
        <v>15.44</v>
      </c>
      <c r="AH443" s="199">
        <f>AG443*AF443</f>
        <v>-555.84</v>
      </c>
      <c r="AI443" s="200"/>
    </row>
    <row r="444" spans="1:35" ht="24">
      <c r="A444" s="108">
        <v>2019</v>
      </c>
      <c r="B444" s="108">
        <v>219</v>
      </c>
      <c r="C444" s="109" t="s">
        <v>687</v>
      </c>
      <c r="D444" s="194" t="s">
        <v>936</v>
      </c>
      <c r="E444" s="109" t="s">
        <v>934</v>
      </c>
      <c r="F444" s="201" t="s">
        <v>937</v>
      </c>
      <c r="G444" s="112">
        <v>9.17</v>
      </c>
      <c r="H444" s="112">
        <v>0.83</v>
      </c>
      <c r="I444" s="143" t="s">
        <v>79</v>
      </c>
      <c r="J444" s="112">
        <f>IF(I444="SI",G444-H444,G444)</f>
        <v>8.34</v>
      </c>
      <c r="K444" s="195" t="s">
        <v>84</v>
      </c>
      <c r="L444" s="108">
        <v>2019</v>
      </c>
      <c r="M444" s="108">
        <v>2817</v>
      </c>
      <c r="N444" s="109" t="s">
        <v>853</v>
      </c>
      <c r="O444" s="111" t="s">
        <v>325</v>
      </c>
      <c r="P444" s="109" t="s">
        <v>326</v>
      </c>
      <c r="Q444" s="109" t="s">
        <v>327</v>
      </c>
      <c r="R444" s="108">
        <v>1</v>
      </c>
      <c r="S444" s="111" t="s">
        <v>85</v>
      </c>
      <c r="T444" s="108">
        <v>1090403</v>
      </c>
      <c r="U444" s="108">
        <v>3440</v>
      </c>
      <c r="V444" s="108">
        <v>4</v>
      </c>
      <c r="W444" s="108">
        <v>1</v>
      </c>
      <c r="X444" s="113">
        <v>2019</v>
      </c>
      <c r="Y444" s="113">
        <v>208</v>
      </c>
      <c r="Z444" s="113">
        <v>0</v>
      </c>
      <c r="AA444" s="114" t="s">
        <v>687</v>
      </c>
      <c r="AB444" s="108">
        <v>691</v>
      </c>
      <c r="AC444" s="109" t="s">
        <v>688</v>
      </c>
      <c r="AD444" s="196" t="s">
        <v>858</v>
      </c>
      <c r="AE444" s="196" t="s">
        <v>688</v>
      </c>
      <c r="AF444" s="197">
        <f>AE444-AD444</f>
        <v>-36</v>
      </c>
      <c r="AG444" s="198">
        <f>IF(AI444="SI",0,J444)</f>
        <v>8.34</v>
      </c>
      <c r="AH444" s="199">
        <f>AG444*AF444</f>
        <v>-300.24</v>
      </c>
      <c r="AI444" s="200"/>
    </row>
    <row r="445" spans="1:35" ht="36">
      <c r="A445" s="108">
        <v>2019</v>
      </c>
      <c r="B445" s="108">
        <v>220</v>
      </c>
      <c r="C445" s="109" t="s">
        <v>687</v>
      </c>
      <c r="D445" s="194" t="s">
        <v>938</v>
      </c>
      <c r="E445" s="109" t="s">
        <v>934</v>
      </c>
      <c r="F445" s="201" t="s">
        <v>349</v>
      </c>
      <c r="G445" s="112">
        <v>31.08</v>
      </c>
      <c r="H445" s="112">
        <v>2.83</v>
      </c>
      <c r="I445" s="143" t="s">
        <v>79</v>
      </c>
      <c r="J445" s="112">
        <f>IF(I445="SI",G445-H445,G445)</f>
        <v>28.25</v>
      </c>
      <c r="K445" s="195" t="s">
        <v>84</v>
      </c>
      <c r="L445" s="108">
        <v>2019</v>
      </c>
      <c r="M445" s="108">
        <v>2821</v>
      </c>
      <c r="N445" s="109" t="s">
        <v>853</v>
      </c>
      <c r="O445" s="111" t="s">
        <v>325</v>
      </c>
      <c r="P445" s="109" t="s">
        <v>326</v>
      </c>
      <c r="Q445" s="109" t="s">
        <v>327</v>
      </c>
      <c r="R445" s="108">
        <v>1</v>
      </c>
      <c r="S445" s="111" t="s">
        <v>85</v>
      </c>
      <c r="T445" s="108">
        <v>1090403</v>
      </c>
      <c r="U445" s="108">
        <v>3440</v>
      </c>
      <c r="V445" s="108">
        <v>4</v>
      </c>
      <c r="W445" s="108">
        <v>1</v>
      </c>
      <c r="X445" s="113">
        <v>2019</v>
      </c>
      <c r="Y445" s="113">
        <v>208</v>
      </c>
      <c r="Z445" s="113">
        <v>0</v>
      </c>
      <c r="AA445" s="114" t="s">
        <v>687</v>
      </c>
      <c r="AB445" s="108">
        <v>691</v>
      </c>
      <c r="AC445" s="109" t="s">
        <v>688</v>
      </c>
      <c r="AD445" s="196" t="s">
        <v>858</v>
      </c>
      <c r="AE445" s="196" t="s">
        <v>688</v>
      </c>
      <c r="AF445" s="197">
        <f>AE445-AD445</f>
        <v>-36</v>
      </c>
      <c r="AG445" s="198">
        <f>IF(AI445="SI",0,J445)</f>
        <v>28.25</v>
      </c>
      <c r="AH445" s="199">
        <f>AG445*AF445</f>
        <v>-1017</v>
      </c>
      <c r="AI445" s="200"/>
    </row>
    <row r="446" spans="1:35" ht="36">
      <c r="A446" s="108">
        <v>2019</v>
      </c>
      <c r="B446" s="108">
        <v>221</v>
      </c>
      <c r="C446" s="109" t="s">
        <v>687</v>
      </c>
      <c r="D446" s="194" t="s">
        <v>939</v>
      </c>
      <c r="E446" s="109" t="s">
        <v>934</v>
      </c>
      <c r="F446" s="201" t="s">
        <v>329</v>
      </c>
      <c r="G446" s="112">
        <v>18.32</v>
      </c>
      <c r="H446" s="112">
        <v>1.67</v>
      </c>
      <c r="I446" s="143" t="s">
        <v>79</v>
      </c>
      <c r="J446" s="112">
        <f>IF(I446="SI",G446-H446,G446)</f>
        <v>16.65</v>
      </c>
      <c r="K446" s="195" t="s">
        <v>84</v>
      </c>
      <c r="L446" s="108">
        <v>2019</v>
      </c>
      <c r="M446" s="108">
        <v>2823</v>
      </c>
      <c r="N446" s="109" t="s">
        <v>853</v>
      </c>
      <c r="O446" s="111" t="s">
        <v>325</v>
      </c>
      <c r="P446" s="109" t="s">
        <v>326</v>
      </c>
      <c r="Q446" s="109" t="s">
        <v>327</v>
      </c>
      <c r="R446" s="108">
        <v>1</v>
      </c>
      <c r="S446" s="111" t="s">
        <v>85</v>
      </c>
      <c r="T446" s="108">
        <v>1090403</v>
      </c>
      <c r="U446" s="108">
        <v>3440</v>
      </c>
      <c r="V446" s="108">
        <v>4</v>
      </c>
      <c r="W446" s="108">
        <v>1</v>
      </c>
      <c r="X446" s="113">
        <v>2019</v>
      </c>
      <c r="Y446" s="113">
        <v>208</v>
      </c>
      <c r="Z446" s="113">
        <v>0</v>
      </c>
      <c r="AA446" s="114" t="s">
        <v>687</v>
      </c>
      <c r="AB446" s="108">
        <v>691</v>
      </c>
      <c r="AC446" s="109" t="s">
        <v>688</v>
      </c>
      <c r="AD446" s="196" t="s">
        <v>858</v>
      </c>
      <c r="AE446" s="196" t="s">
        <v>688</v>
      </c>
      <c r="AF446" s="197">
        <f>AE446-AD446</f>
        <v>-36</v>
      </c>
      <c r="AG446" s="198">
        <f>IF(AI446="SI",0,J446)</f>
        <v>16.65</v>
      </c>
      <c r="AH446" s="199">
        <f>AG446*AF446</f>
        <v>-599.4</v>
      </c>
      <c r="AI446" s="200"/>
    </row>
    <row r="447" spans="1:35" ht="24">
      <c r="A447" s="108">
        <v>2019</v>
      </c>
      <c r="B447" s="108">
        <v>222</v>
      </c>
      <c r="C447" s="109" t="s">
        <v>687</v>
      </c>
      <c r="D447" s="194" t="s">
        <v>940</v>
      </c>
      <c r="E447" s="109" t="s">
        <v>934</v>
      </c>
      <c r="F447" s="201" t="s">
        <v>941</v>
      </c>
      <c r="G447" s="112">
        <v>25.22</v>
      </c>
      <c r="H447" s="112">
        <v>2.29</v>
      </c>
      <c r="I447" s="143" t="s">
        <v>79</v>
      </c>
      <c r="J447" s="112">
        <f>IF(I447="SI",G447-H447,G447)</f>
        <v>22.93</v>
      </c>
      <c r="K447" s="195" t="s">
        <v>84</v>
      </c>
      <c r="L447" s="108">
        <v>2019</v>
      </c>
      <c r="M447" s="108">
        <v>2824</v>
      </c>
      <c r="N447" s="109" t="s">
        <v>853</v>
      </c>
      <c r="O447" s="111" t="s">
        <v>325</v>
      </c>
      <c r="P447" s="109" t="s">
        <v>326</v>
      </c>
      <c r="Q447" s="109" t="s">
        <v>327</v>
      </c>
      <c r="R447" s="108">
        <v>1</v>
      </c>
      <c r="S447" s="111" t="s">
        <v>85</v>
      </c>
      <c r="T447" s="108">
        <v>1090403</v>
      </c>
      <c r="U447" s="108">
        <v>3440</v>
      </c>
      <c r="V447" s="108">
        <v>4</v>
      </c>
      <c r="W447" s="108">
        <v>1</v>
      </c>
      <c r="X447" s="113">
        <v>2019</v>
      </c>
      <c r="Y447" s="113">
        <v>208</v>
      </c>
      <c r="Z447" s="113">
        <v>0</v>
      </c>
      <c r="AA447" s="114" t="s">
        <v>687</v>
      </c>
      <c r="AB447" s="108">
        <v>691</v>
      </c>
      <c r="AC447" s="109" t="s">
        <v>688</v>
      </c>
      <c r="AD447" s="196" t="s">
        <v>858</v>
      </c>
      <c r="AE447" s="196" t="s">
        <v>688</v>
      </c>
      <c r="AF447" s="197">
        <f>AE447-AD447</f>
        <v>-36</v>
      </c>
      <c r="AG447" s="198">
        <f>IF(AI447="SI",0,J447)</f>
        <v>22.93</v>
      </c>
      <c r="AH447" s="199">
        <f>AG447*AF447</f>
        <v>-825.48</v>
      </c>
      <c r="AI447" s="200"/>
    </row>
    <row r="448" spans="1:35" ht="48">
      <c r="A448" s="108">
        <v>2019</v>
      </c>
      <c r="B448" s="108">
        <v>223</v>
      </c>
      <c r="C448" s="109" t="s">
        <v>687</v>
      </c>
      <c r="D448" s="194" t="s">
        <v>942</v>
      </c>
      <c r="E448" s="109" t="s">
        <v>934</v>
      </c>
      <c r="F448" s="201" t="s">
        <v>334</v>
      </c>
      <c r="G448" s="112">
        <v>19.95</v>
      </c>
      <c r="H448" s="112">
        <v>1.81</v>
      </c>
      <c r="I448" s="143" t="s">
        <v>79</v>
      </c>
      <c r="J448" s="112">
        <f>IF(I448="SI",G448-H448,G448)</f>
        <v>18.14</v>
      </c>
      <c r="K448" s="195" t="s">
        <v>84</v>
      </c>
      <c r="L448" s="108">
        <v>2019</v>
      </c>
      <c r="M448" s="108">
        <v>2820</v>
      </c>
      <c r="N448" s="109" t="s">
        <v>853</v>
      </c>
      <c r="O448" s="111" t="s">
        <v>325</v>
      </c>
      <c r="P448" s="109" t="s">
        <v>326</v>
      </c>
      <c r="Q448" s="109" t="s">
        <v>327</v>
      </c>
      <c r="R448" s="108">
        <v>1</v>
      </c>
      <c r="S448" s="111" t="s">
        <v>85</v>
      </c>
      <c r="T448" s="108">
        <v>1090403</v>
      </c>
      <c r="U448" s="108">
        <v>3440</v>
      </c>
      <c r="V448" s="108">
        <v>4</v>
      </c>
      <c r="W448" s="108">
        <v>1</v>
      </c>
      <c r="X448" s="113">
        <v>2019</v>
      </c>
      <c r="Y448" s="113">
        <v>208</v>
      </c>
      <c r="Z448" s="113">
        <v>0</v>
      </c>
      <c r="AA448" s="114" t="s">
        <v>687</v>
      </c>
      <c r="AB448" s="108">
        <v>691</v>
      </c>
      <c r="AC448" s="109" t="s">
        <v>688</v>
      </c>
      <c r="AD448" s="196" t="s">
        <v>858</v>
      </c>
      <c r="AE448" s="196" t="s">
        <v>688</v>
      </c>
      <c r="AF448" s="197">
        <f>AE448-AD448</f>
        <v>-36</v>
      </c>
      <c r="AG448" s="198">
        <f>IF(AI448="SI",0,J448)</f>
        <v>18.14</v>
      </c>
      <c r="AH448" s="199">
        <f>AG448*AF448</f>
        <v>-653.04</v>
      </c>
      <c r="AI448" s="200"/>
    </row>
    <row r="449" spans="1:35" ht="36">
      <c r="A449" s="108">
        <v>2019</v>
      </c>
      <c r="B449" s="108">
        <v>224</v>
      </c>
      <c r="C449" s="109" t="s">
        <v>687</v>
      </c>
      <c r="D449" s="194" t="s">
        <v>943</v>
      </c>
      <c r="E449" s="109" t="s">
        <v>934</v>
      </c>
      <c r="F449" s="201" t="s">
        <v>944</v>
      </c>
      <c r="G449" s="112">
        <v>12.35</v>
      </c>
      <c r="H449" s="112">
        <v>1.12</v>
      </c>
      <c r="I449" s="143" t="s">
        <v>79</v>
      </c>
      <c r="J449" s="112">
        <f>IF(I449="SI",G449-H449,G449)</f>
        <v>11.23</v>
      </c>
      <c r="K449" s="195" t="s">
        <v>84</v>
      </c>
      <c r="L449" s="108">
        <v>2019</v>
      </c>
      <c r="M449" s="108">
        <v>2825</v>
      </c>
      <c r="N449" s="109" t="s">
        <v>853</v>
      </c>
      <c r="O449" s="111" t="s">
        <v>325</v>
      </c>
      <c r="P449" s="109" t="s">
        <v>326</v>
      </c>
      <c r="Q449" s="109" t="s">
        <v>327</v>
      </c>
      <c r="R449" s="108">
        <v>1</v>
      </c>
      <c r="S449" s="111" t="s">
        <v>85</v>
      </c>
      <c r="T449" s="108">
        <v>1090403</v>
      </c>
      <c r="U449" s="108">
        <v>3440</v>
      </c>
      <c r="V449" s="108">
        <v>4</v>
      </c>
      <c r="W449" s="108">
        <v>1</v>
      </c>
      <c r="X449" s="113">
        <v>2019</v>
      </c>
      <c r="Y449" s="113">
        <v>208</v>
      </c>
      <c r="Z449" s="113">
        <v>0</v>
      </c>
      <c r="AA449" s="114" t="s">
        <v>687</v>
      </c>
      <c r="AB449" s="108">
        <v>691</v>
      </c>
      <c r="AC449" s="109" t="s">
        <v>688</v>
      </c>
      <c r="AD449" s="196" t="s">
        <v>858</v>
      </c>
      <c r="AE449" s="196" t="s">
        <v>688</v>
      </c>
      <c r="AF449" s="197">
        <f>AE449-AD449</f>
        <v>-36</v>
      </c>
      <c r="AG449" s="198">
        <f>IF(AI449="SI",0,J449)</f>
        <v>11.23</v>
      </c>
      <c r="AH449" s="199">
        <f>AG449*AF449</f>
        <v>-404.28000000000003</v>
      </c>
      <c r="AI449" s="200"/>
    </row>
    <row r="450" spans="1:35" ht="36">
      <c r="A450" s="108">
        <v>2019</v>
      </c>
      <c r="B450" s="108">
        <v>225</v>
      </c>
      <c r="C450" s="109" t="s">
        <v>687</v>
      </c>
      <c r="D450" s="194" t="s">
        <v>945</v>
      </c>
      <c r="E450" s="109" t="s">
        <v>934</v>
      </c>
      <c r="F450" s="201" t="s">
        <v>946</v>
      </c>
      <c r="G450" s="112">
        <v>33</v>
      </c>
      <c r="H450" s="112">
        <v>3</v>
      </c>
      <c r="I450" s="143" t="s">
        <v>79</v>
      </c>
      <c r="J450" s="112">
        <f>IF(I450="SI",G450-H450,G450)</f>
        <v>30</v>
      </c>
      <c r="K450" s="195" t="s">
        <v>84</v>
      </c>
      <c r="L450" s="108">
        <v>2019</v>
      </c>
      <c r="M450" s="108">
        <v>2819</v>
      </c>
      <c r="N450" s="109" t="s">
        <v>853</v>
      </c>
      <c r="O450" s="111" t="s">
        <v>325</v>
      </c>
      <c r="P450" s="109" t="s">
        <v>326</v>
      </c>
      <c r="Q450" s="109" t="s">
        <v>327</v>
      </c>
      <c r="R450" s="108">
        <v>1</v>
      </c>
      <c r="S450" s="111" t="s">
        <v>85</v>
      </c>
      <c r="T450" s="108">
        <v>1090403</v>
      </c>
      <c r="U450" s="108">
        <v>3440</v>
      </c>
      <c r="V450" s="108">
        <v>4</v>
      </c>
      <c r="W450" s="108">
        <v>1</v>
      </c>
      <c r="X450" s="113">
        <v>2019</v>
      </c>
      <c r="Y450" s="113">
        <v>208</v>
      </c>
      <c r="Z450" s="113">
        <v>0</v>
      </c>
      <c r="AA450" s="114" t="s">
        <v>687</v>
      </c>
      <c r="AB450" s="108">
        <v>691</v>
      </c>
      <c r="AC450" s="109" t="s">
        <v>688</v>
      </c>
      <c r="AD450" s="196" t="s">
        <v>858</v>
      </c>
      <c r="AE450" s="196" t="s">
        <v>688</v>
      </c>
      <c r="AF450" s="197">
        <f>AE450-AD450</f>
        <v>-36</v>
      </c>
      <c r="AG450" s="198">
        <f>IF(AI450="SI",0,J450)</f>
        <v>30</v>
      </c>
      <c r="AH450" s="199">
        <f>AG450*AF450</f>
        <v>-1080</v>
      </c>
      <c r="AI450" s="200"/>
    </row>
    <row r="451" spans="1:35" ht="24">
      <c r="A451" s="108">
        <v>2019</v>
      </c>
      <c r="B451" s="108">
        <v>226</v>
      </c>
      <c r="C451" s="109" t="s">
        <v>687</v>
      </c>
      <c r="D451" s="194" t="s">
        <v>947</v>
      </c>
      <c r="E451" s="109" t="s">
        <v>948</v>
      </c>
      <c r="F451" s="201" t="s">
        <v>949</v>
      </c>
      <c r="G451" s="112">
        <v>46.97</v>
      </c>
      <c r="H451" s="112">
        <v>8.47</v>
      </c>
      <c r="I451" s="143" t="s">
        <v>79</v>
      </c>
      <c r="J451" s="112">
        <f>IF(I451="SI",G451-H451,G451)</f>
        <v>38.5</v>
      </c>
      <c r="K451" s="195" t="s">
        <v>84</v>
      </c>
      <c r="L451" s="108">
        <v>2019</v>
      </c>
      <c r="M451" s="108">
        <v>2833</v>
      </c>
      <c r="N451" s="109" t="s">
        <v>853</v>
      </c>
      <c r="O451" s="111" t="s">
        <v>277</v>
      </c>
      <c r="P451" s="109" t="s">
        <v>278</v>
      </c>
      <c r="Q451" s="109" t="s">
        <v>84</v>
      </c>
      <c r="R451" s="108">
        <v>2</v>
      </c>
      <c r="S451" s="111" t="s">
        <v>103</v>
      </c>
      <c r="T451" s="108">
        <v>1010703</v>
      </c>
      <c r="U451" s="108">
        <v>690</v>
      </c>
      <c r="V451" s="108">
        <v>8</v>
      </c>
      <c r="W451" s="108">
        <v>3</v>
      </c>
      <c r="X451" s="113">
        <v>2019</v>
      </c>
      <c r="Y451" s="113">
        <v>212</v>
      </c>
      <c r="Z451" s="113">
        <v>0</v>
      </c>
      <c r="AA451" s="114" t="s">
        <v>687</v>
      </c>
      <c r="AB451" s="108">
        <v>682</v>
      </c>
      <c r="AC451" s="109" t="s">
        <v>688</v>
      </c>
      <c r="AD451" s="196" t="s">
        <v>950</v>
      </c>
      <c r="AE451" s="196" t="s">
        <v>688</v>
      </c>
      <c r="AF451" s="197">
        <f>AE451-AD451</f>
        <v>-17</v>
      </c>
      <c r="AG451" s="198">
        <f>IF(AI451="SI",0,J451)</f>
        <v>38.5</v>
      </c>
      <c r="AH451" s="199">
        <f>AG451*AF451</f>
        <v>-654.5</v>
      </c>
      <c r="AI451" s="200"/>
    </row>
    <row r="452" spans="1:35" ht="84">
      <c r="A452" s="108">
        <v>2019</v>
      </c>
      <c r="B452" s="108">
        <v>227</v>
      </c>
      <c r="C452" s="109" t="s">
        <v>687</v>
      </c>
      <c r="D452" s="194" t="s">
        <v>951</v>
      </c>
      <c r="E452" s="109" t="s">
        <v>934</v>
      </c>
      <c r="F452" s="201" t="s">
        <v>952</v>
      </c>
      <c r="G452" s="112">
        <v>51.84</v>
      </c>
      <c r="H452" s="112">
        <v>0</v>
      </c>
      <c r="I452" s="143" t="s">
        <v>79</v>
      </c>
      <c r="J452" s="112">
        <f>IF(I452="SI",G452-H452,G452)</f>
        <v>51.84</v>
      </c>
      <c r="K452" s="195" t="s">
        <v>196</v>
      </c>
      <c r="L452" s="108">
        <v>2019</v>
      </c>
      <c r="M452" s="108">
        <v>2857</v>
      </c>
      <c r="N452" s="109" t="s">
        <v>953</v>
      </c>
      <c r="O452" s="111" t="s">
        <v>198</v>
      </c>
      <c r="P452" s="109" t="s">
        <v>199</v>
      </c>
      <c r="Q452" s="109" t="s">
        <v>84</v>
      </c>
      <c r="R452" s="108">
        <v>2</v>
      </c>
      <c r="S452" s="111" t="s">
        <v>103</v>
      </c>
      <c r="T452" s="108">
        <v>1040502</v>
      </c>
      <c r="U452" s="108">
        <v>1890</v>
      </c>
      <c r="V452" s="108">
        <v>2</v>
      </c>
      <c r="W452" s="108">
        <v>1</v>
      </c>
      <c r="X452" s="113">
        <v>2019</v>
      </c>
      <c r="Y452" s="113">
        <v>306</v>
      </c>
      <c r="Z452" s="113">
        <v>0</v>
      </c>
      <c r="AA452" s="114" t="s">
        <v>595</v>
      </c>
      <c r="AB452" s="108">
        <v>774</v>
      </c>
      <c r="AC452" s="109" t="s">
        <v>595</v>
      </c>
      <c r="AD452" s="196" t="s">
        <v>954</v>
      </c>
      <c r="AE452" s="196" t="s">
        <v>954</v>
      </c>
      <c r="AF452" s="197">
        <f>AE452-AD452</f>
        <v>0</v>
      </c>
      <c r="AG452" s="198">
        <f>IF(AI452="SI",0,J452)</f>
        <v>51.84</v>
      </c>
      <c r="AH452" s="199">
        <f>AG452*AF452</f>
        <v>0</v>
      </c>
      <c r="AI452" s="200"/>
    </row>
    <row r="453" spans="1:35" ht="84">
      <c r="A453" s="108">
        <v>2019</v>
      </c>
      <c r="B453" s="108">
        <v>227</v>
      </c>
      <c r="C453" s="109" t="s">
        <v>687</v>
      </c>
      <c r="D453" s="194" t="s">
        <v>951</v>
      </c>
      <c r="E453" s="109" t="s">
        <v>934</v>
      </c>
      <c r="F453" s="201" t="s">
        <v>955</v>
      </c>
      <c r="G453" s="112">
        <v>11.4</v>
      </c>
      <c r="H453" s="112">
        <v>11.4</v>
      </c>
      <c r="I453" s="143" t="s">
        <v>79</v>
      </c>
      <c r="J453" s="112">
        <f>IF(I453="SI",G453-H453,G453)</f>
        <v>0</v>
      </c>
      <c r="K453" s="195" t="s">
        <v>196</v>
      </c>
      <c r="L453" s="108">
        <v>2019</v>
      </c>
      <c r="M453" s="108">
        <v>2857</v>
      </c>
      <c r="N453" s="109" t="s">
        <v>953</v>
      </c>
      <c r="O453" s="111" t="s">
        <v>198</v>
      </c>
      <c r="P453" s="109" t="s">
        <v>199</v>
      </c>
      <c r="Q453" s="109" t="s">
        <v>84</v>
      </c>
      <c r="R453" s="108">
        <v>2</v>
      </c>
      <c r="S453" s="111" t="s">
        <v>103</v>
      </c>
      <c r="T453" s="108">
        <v>1040502</v>
      </c>
      <c r="U453" s="108">
        <v>1890</v>
      </c>
      <c r="V453" s="108">
        <v>2</v>
      </c>
      <c r="W453" s="108">
        <v>1</v>
      </c>
      <c r="X453" s="113">
        <v>2019</v>
      </c>
      <c r="Y453" s="113">
        <v>306</v>
      </c>
      <c r="Z453" s="113">
        <v>0</v>
      </c>
      <c r="AA453" s="114" t="s">
        <v>595</v>
      </c>
      <c r="AB453" s="108">
        <v>776</v>
      </c>
      <c r="AC453" s="109" t="s">
        <v>595</v>
      </c>
      <c r="AD453" s="196" t="s">
        <v>954</v>
      </c>
      <c r="AE453" s="196" t="s">
        <v>954</v>
      </c>
      <c r="AF453" s="197">
        <f>AE453-AD453</f>
        <v>0</v>
      </c>
      <c r="AG453" s="198">
        <f>IF(AI453="SI",0,J453)</f>
        <v>0</v>
      </c>
      <c r="AH453" s="199">
        <f>AG453*AF453</f>
        <v>0</v>
      </c>
      <c r="AI453" s="200"/>
    </row>
    <row r="454" spans="1:35" ht="84">
      <c r="A454" s="108">
        <v>2019</v>
      </c>
      <c r="B454" s="108">
        <v>227</v>
      </c>
      <c r="C454" s="109" t="s">
        <v>687</v>
      </c>
      <c r="D454" s="194" t="s">
        <v>951</v>
      </c>
      <c r="E454" s="109" t="s">
        <v>934</v>
      </c>
      <c r="F454" s="201" t="s">
        <v>952</v>
      </c>
      <c r="G454" s="112">
        <v>45.08</v>
      </c>
      <c r="H454" s="112">
        <v>0</v>
      </c>
      <c r="I454" s="143" t="s">
        <v>79</v>
      </c>
      <c r="J454" s="112">
        <f>IF(I454="SI",G454-H454,G454)</f>
        <v>45.08</v>
      </c>
      <c r="K454" s="195" t="s">
        <v>196</v>
      </c>
      <c r="L454" s="108">
        <v>2019</v>
      </c>
      <c r="M454" s="108">
        <v>2857</v>
      </c>
      <c r="N454" s="109" t="s">
        <v>953</v>
      </c>
      <c r="O454" s="111" t="s">
        <v>198</v>
      </c>
      <c r="P454" s="109" t="s">
        <v>199</v>
      </c>
      <c r="Q454" s="109" t="s">
        <v>84</v>
      </c>
      <c r="R454" s="108">
        <v>2</v>
      </c>
      <c r="S454" s="111" t="s">
        <v>103</v>
      </c>
      <c r="T454" s="108">
        <v>1080102</v>
      </c>
      <c r="U454" s="108">
        <v>2770</v>
      </c>
      <c r="V454" s="108">
        <v>4</v>
      </c>
      <c r="W454" s="108">
        <v>1</v>
      </c>
      <c r="X454" s="113">
        <v>2019</v>
      </c>
      <c r="Y454" s="113">
        <v>307</v>
      </c>
      <c r="Z454" s="113">
        <v>0</v>
      </c>
      <c r="AA454" s="114" t="s">
        <v>595</v>
      </c>
      <c r="AB454" s="108">
        <v>775</v>
      </c>
      <c r="AC454" s="109" t="s">
        <v>595</v>
      </c>
      <c r="AD454" s="196" t="s">
        <v>954</v>
      </c>
      <c r="AE454" s="196" t="s">
        <v>954</v>
      </c>
      <c r="AF454" s="197">
        <f>AE454-AD454</f>
        <v>0</v>
      </c>
      <c r="AG454" s="198">
        <f>IF(AI454="SI",0,J454)</f>
        <v>45.08</v>
      </c>
      <c r="AH454" s="199">
        <f>AG454*AF454</f>
        <v>0</v>
      </c>
      <c r="AI454" s="200"/>
    </row>
    <row r="455" spans="1:35" ht="84">
      <c r="A455" s="108">
        <v>2019</v>
      </c>
      <c r="B455" s="108">
        <v>227</v>
      </c>
      <c r="C455" s="109" t="s">
        <v>687</v>
      </c>
      <c r="D455" s="194" t="s">
        <v>951</v>
      </c>
      <c r="E455" s="109" t="s">
        <v>934</v>
      </c>
      <c r="F455" s="201" t="s">
        <v>955</v>
      </c>
      <c r="G455" s="112">
        <v>9.92</v>
      </c>
      <c r="H455" s="112">
        <v>9.92</v>
      </c>
      <c r="I455" s="143" t="s">
        <v>79</v>
      </c>
      <c r="J455" s="112">
        <f>IF(I455="SI",G455-H455,G455)</f>
        <v>0</v>
      </c>
      <c r="K455" s="195" t="s">
        <v>196</v>
      </c>
      <c r="L455" s="108">
        <v>2019</v>
      </c>
      <c r="M455" s="108">
        <v>2857</v>
      </c>
      <c r="N455" s="109" t="s">
        <v>953</v>
      </c>
      <c r="O455" s="111" t="s">
        <v>198</v>
      </c>
      <c r="P455" s="109" t="s">
        <v>199</v>
      </c>
      <c r="Q455" s="109" t="s">
        <v>84</v>
      </c>
      <c r="R455" s="108">
        <v>2</v>
      </c>
      <c r="S455" s="111" t="s">
        <v>103</v>
      </c>
      <c r="T455" s="108">
        <v>1080102</v>
      </c>
      <c r="U455" s="108">
        <v>2770</v>
      </c>
      <c r="V455" s="108">
        <v>4</v>
      </c>
      <c r="W455" s="108">
        <v>1</v>
      </c>
      <c r="X455" s="113">
        <v>2019</v>
      </c>
      <c r="Y455" s="113">
        <v>307</v>
      </c>
      <c r="Z455" s="113">
        <v>0</v>
      </c>
      <c r="AA455" s="114" t="s">
        <v>595</v>
      </c>
      <c r="AB455" s="108">
        <v>777</v>
      </c>
      <c r="AC455" s="109" t="s">
        <v>595</v>
      </c>
      <c r="AD455" s="196" t="s">
        <v>954</v>
      </c>
      <c r="AE455" s="196" t="s">
        <v>954</v>
      </c>
      <c r="AF455" s="197">
        <f>AE455-AD455</f>
        <v>0</v>
      </c>
      <c r="AG455" s="198">
        <f>IF(AI455="SI",0,J455)</f>
        <v>0</v>
      </c>
      <c r="AH455" s="199">
        <f>AG455*AF455</f>
        <v>0</v>
      </c>
      <c r="AI455" s="200"/>
    </row>
    <row r="456" spans="1:35" ht="48">
      <c r="A456" s="108">
        <v>2019</v>
      </c>
      <c r="B456" s="108">
        <v>228</v>
      </c>
      <c r="C456" s="109" t="s">
        <v>956</v>
      </c>
      <c r="D456" s="194" t="s">
        <v>957</v>
      </c>
      <c r="E456" s="109" t="s">
        <v>956</v>
      </c>
      <c r="F456" s="201" t="s">
        <v>958</v>
      </c>
      <c r="G456" s="112">
        <v>395.28</v>
      </c>
      <c r="H456" s="112">
        <v>71.28</v>
      </c>
      <c r="I456" s="143" t="s">
        <v>79</v>
      </c>
      <c r="J456" s="112">
        <f>IF(I456="SI",G456-H456,G456)</f>
        <v>324</v>
      </c>
      <c r="K456" s="195" t="s">
        <v>84</v>
      </c>
      <c r="L456" s="108">
        <v>2019</v>
      </c>
      <c r="M456" s="108">
        <v>2904</v>
      </c>
      <c r="N456" s="109" t="s">
        <v>956</v>
      </c>
      <c r="O456" s="111" t="s">
        <v>92</v>
      </c>
      <c r="P456" s="109" t="s">
        <v>93</v>
      </c>
      <c r="Q456" s="109" t="s">
        <v>93</v>
      </c>
      <c r="R456" s="108">
        <v>1</v>
      </c>
      <c r="S456" s="111" t="s">
        <v>85</v>
      </c>
      <c r="T456" s="108">
        <v>1090503</v>
      </c>
      <c r="U456" s="108">
        <v>3550</v>
      </c>
      <c r="V456" s="108">
        <v>2</v>
      </c>
      <c r="W456" s="108">
        <v>1</v>
      </c>
      <c r="X456" s="113">
        <v>2019</v>
      </c>
      <c r="Y456" s="113">
        <v>3</v>
      </c>
      <c r="Z456" s="113">
        <v>0</v>
      </c>
      <c r="AA456" s="114" t="s">
        <v>595</v>
      </c>
      <c r="AB456" s="108">
        <v>765</v>
      </c>
      <c r="AC456" s="109" t="s">
        <v>595</v>
      </c>
      <c r="AD456" s="196" t="s">
        <v>742</v>
      </c>
      <c r="AE456" s="196" t="s">
        <v>595</v>
      </c>
      <c r="AF456" s="197">
        <f>AE456-AD456</f>
        <v>-33</v>
      </c>
      <c r="AG456" s="198">
        <f>IF(AI456="SI",0,J456)</f>
        <v>324</v>
      </c>
      <c r="AH456" s="199">
        <f>AG456*AF456</f>
        <v>-10692</v>
      </c>
      <c r="AI456" s="200"/>
    </row>
    <row r="457" spans="1:35" ht="36">
      <c r="A457" s="108">
        <v>2019</v>
      </c>
      <c r="B457" s="108">
        <v>229</v>
      </c>
      <c r="C457" s="109" t="s">
        <v>780</v>
      </c>
      <c r="D457" s="194" t="s">
        <v>959</v>
      </c>
      <c r="E457" s="109" t="s">
        <v>956</v>
      </c>
      <c r="F457" s="201" t="s">
        <v>960</v>
      </c>
      <c r="G457" s="112">
        <v>307.64</v>
      </c>
      <c r="H457" s="112">
        <v>55.48</v>
      </c>
      <c r="I457" s="143" t="s">
        <v>79</v>
      </c>
      <c r="J457" s="112">
        <f>IF(I457="SI",G457-H457,G457)</f>
        <v>252.16</v>
      </c>
      <c r="K457" s="195" t="s">
        <v>961</v>
      </c>
      <c r="L457" s="108">
        <v>2019</v>
      </c>
      <c r="M457" s="108">
        <v>2908</v>
      </c>
      <c r="N457" s="109" t="s">
        <v>878</v>
      </c>
      <c r="O457" s="111" t="s">
        <v>346</v>
      </c>
      <c r="P457" s="109" t="s">
        <v>347</v>
      </c>
      <c r="Q457" s="109" t="s">
        <v>347</v>
      </c>
      <c r="R457" s="108">
        <v>2</v>
      </c>
      <c r="S457" s="111" t="s">
        <v>103</v>
      </c>
      <c r="T457" s="108">
        <v>1040103</v>
      </c>
      <c r="U457" s="108">
        <v>1460</v>
      </c>
      <c r="V457" s="108">
        <v>4</v>
      </c>
      <c r="W457" s="108">
        <v>2</v>
      </c>
      <c r="X457" s="113">
        <v>2019</v>
      </c>
      <c r="Y457" s="113">
        <v>41</v>
      </c>
      <c r="Z457" s="113">
        <v>0</v>
      </c>
      <c r="AA457" s="114" t="s">
        <v>595</v>
      </c>
      <c r="AB457" s="108">
        <v>767</v>
      </c>
      <c r="AC457" s="109" t="s">
        <v>595</v>
      </c>
      <c r="AD457" s="196" t="s">
        <v>962</v>
      </c>
      <c r="AE457" s="196" t="s">
        <v>595</v>
      </c>
      <c r="AF457" s="197">
        <f>AE457-AD457</f>
        <v>-1</v>
      </c>
      <c r="AG457" s="198">
        <f>IF(AI457="SI",0,J457)</f>
        <v>252.16</v>
      </c>
      <c r="AH457" s="199">
        <f>AG457*AF457</f>
        <v>-252.16</v>
      </c>
      <c r="AI457" s="200"/>
    </row>
    <row r="458" spans="1:35" ht="36">
      <c r="A458" s="108">
        <v>2019</v>
      </c>
      <c r="B458" s="108">
        <v>229</v>
      </c>
      <c r="C458" s="109" t="s">
        <v>780</v>
      </c>
      <c r="D458" s="194" t="s">
        <v>959</v>
      </c>
      <c r="E458" s="109" t="s">
        <v>956</v>
      </c>
      <c r="F458" s="201" t="s">
        <v>960</v>
      </c>
      <c r="G458" s="112">
        <v>334.96</v>
      </c>
      <c r="H458" s="112">
        <v>60.4</v>
      </c>
      <c r="I458" s="143" t="s">
        <v>79</v>
      </c>
      <c r="J458" s="112">
        <f>IF(I458="SI",G458-H458,G458)</f>
        <v>274.56</v>
      </c>
      <c r="K458" s="195" t="s">
        <v>961</v>
      </c>
      <c r="L458" s="108">
        <v>2019</v>
      </c>
      <c r="M458" s="108">
        <v>2908</v>
      </c>
      <c r="N458" s="109" t="s">
        <v>878</v>
      </c>
      <c r="O458" s="111" t="s">
        <v>346</v>
      </c>
      <c r="P458" s="109" t="s">
        <v>347</v>
      </c>
      <c r="Q458" s="109" t="s">
        <v>347</v>
      </c>
      <c r="R458" s="108">
        <v>2</v>
      </c>
      <c r="S458" s="111" t="s">
        <v>103</v>
      </c>
      <c r="T458" s="108">
        <v>1040203</v>
      </c>
      <c r="U458" s="108">
        <v>1570</v>
      </c>
      <c r="V458" s="108">
        <v>4</v>
      </c>
      <c r="W458" s="108">
        <v>2</v>
      </c>
      <c r="X458" s="113">
        <v>2019</v>
      </c>
      <c r="Y458" s="113">
        <v>42</v>
      </c>
      <c r="Z458" s="113">
        <v>0</v>
      </c>
      <c r="AA458" s="114" t="s">
        <v>595</v>
      </c>
      <c r="AB458" s="108">
        <v>768</v>
      </c>
      <c r="AC458" s="109" t="s">
        <v>595</v>
      </c>
      <c r="AD458" s="196" t="s">
        <v>962</v>
      </c>
      <c r="AE458" s="196" t="s">
        <v>595</v>
      </c>
      <c r="AF458" s="197">
        <f>AE458-AD458</f>
        <v>-1</v>
      </c>
      <c r="AG458" s="198">
        <f>IF(AI458="SI",0,J458)</f>
        <v>274.56</v>
      </c>
      <c r="AH458" s="199">
        <f>AG458*AF458</f>
        <v>-274.56</v>
      </c>
      <c r="AI458" s="200"/>
    </row>
    <row r="459" spans="1:35" ht="72">
      <c r="A459" s="108">
        <v>2019</v>
      </c>
      <c r="B459" s="108">
        <v>230</v>
      </c>
      <c r="C459" s="109" t="s">
        <v>780</v>
      </c>
      <c r="D459" s="194" t="s">
        <v>963</v>
      </c>
      <c r="E459" s="109" t="s">
        <v>964</v>
      </c>
      <c r="F459" s="201" t="s">
        <v>965</v>
      </c>
      <c r="G459" s="112">
        <v>544.43</v>
      </c>
      <c r="H459" s="112">
        <v>98.18</v>
      </c>
      <c r="I459" s="143" t="s">
        <v>157</v>
      </c>
      <c r="J459" s="112">
        <f>IF(I459="SI",G459-H459,G459)</f>
        <v>544.43</v>
      </c>
      <c r="K459" s="195" t="s">
        <v>966</v>
      </c>
      <c r="L459" s="108">
        <v>2019</v>
      </c>
      <c r="M459" s="108">
        <v>2928</v>
      </c>
      <c r="N459" s="109" t="s">
        <v>780</v>
      </c>
      <c r="O459" s="111" t="s">
        <v>967</v>
      </c>
      <c r="P459" s="109" t="s">
        <v>968</v>
      </c>
      <c r="Q459" s="109" t="s">
        <v>969</v>
      </c>
      <c r="R459" s="108">
        <v>1</v>
      </c>
      <c r="S459" s="111" t="s">
        <v>85</v>
      </c>
      <c r="T459" s="108">
        <v>1010303</v>
      </c>
      <c r="U459" s="108">
        <v>250</v>
      </c>
      <c r="V459" s="108">
        <v>8</v>
      </c>
      <c r="W459" s="108">
        <v>1</v>
      </c>
      <c r="X459" s="113">
        <v>2019</v>
      </c>
      <c r="Y459" s="113">
        <v>46</v>
      </c>
      <c r="Z459" s="113">
        <v>0</v>
      </c>
      <c r="AA459" s="114" t="s">
        <v>595</v>
      </c>
      <c r="AB459" s="108">
        <v>761</v>
      </c>
      <c r="AC459" s="109" t="s">
        <v>595</v>
      </c>
      <c r="AD459" s="196" t="s">
        <v>970</v>
      </c>
      <c r="AE459" s="196" t="s">
        <v>595</v>
      </c>
      <c r="AF459" s="197">
        <f>AE459-AD459</f>
        <v>3</v>
      </c>
      <c r="AG459" s="198">
        <f>IF(AI459="SI",0,J459)</f>
        <v>544.43</v>
      </c>
      <c r="AH459" s="199">
        <f>AG459*AF459</f>
        <v>1633.29</v>
      </c>
      <c r="AI459" s="200"/>
    </row>
    <row r="460" spans="1:35" ht="36">
      <c r="A460" s="108">
        <v>2019</v>
      </c>
      <c r="B460" s="108">
        <v>231</v>
      </c>
      <c r="C460" s="109" t="s">
        <v>780</v>
      </c>
      <c r="D460" s="194" t="s">
        <v>971</v>
      </c>
      <c r="E460" s="109" t="s">
        <v>878</v>
      </c>
      <c r="F460" s="201" t="s">
        <v>972</v>
      </c>
      <c r="G460" s="112">
        <v>3100</v>
      </c>
      <c r="H460" s="112">
        <v>559.02</v>
      </c>
      <c r="I460" s="143" t="s">
        <v>79</v>
      </c>
      <c r="J460" s="112">
        <f>IF(I460="SI",G460-H460,G460)</f>
        <v>2540.98</v>
      </c>
      <c r="K460" s="195" t="s">
        <v>973</v>
      </c>
      <c r="L460" s="108">
        <v>2019</v>
      </c>
      <c r="M460" s="108">
        <v>2935</v>
      </c>
      <c r="N460" s="109" t="s">
        <v>780</v>
      </c>
      <c r="O460" s="111" t="s">
        <v>974</v>
      </c>
      <c r="P460" s="109" t="s">
        <v>975</v>
      </c>
      <c r="Q460" s="109" t="s">
        <v>975</v>
      </c>
      <c r="R460" s="108">
        <v>1</v>
      </c>
      <c r="S460" s="111" t="s">
        <v>85</v>
      </c>
      <c r="T460" s="108">
        <v>1010303</v>
      </c>
      <c r="U460" s="108">
        <v>250</v>
      </c>
      <c r="V460" s="108">
        <v>8</v>
      </c>
      <c r="W460" s="108">
        <v>1</v>
      </c>
      <c r="X460" s="113">
        <v>2019</v>
      </c>
      <c r="Y460" s="113">
        <v>50</v>
      </c>
      <c r="Z460" s="113">
        <v>0</v>
      </c>
      <c r="AA460" s="114" t="s">
        <v>779</v>
      </c>
      <c r="AB460" s="108">
        <v>925</v>
      </c>
      <c r="AC460" s="109" t="s">
        <v>779</v>
      </c>
      <c r="AD460" s="196" t="s">
        <v>742</v>
      </c>
      <c r="AE460" s="196" t="s">
        <v>779</v>
      </c>
      <c r="AF460" s="197">
        <f>AE460-AD460</f>
        <v>18</v>
      </c>
      <c r="AG460" s="198">
        <f>IF(AI460="SI",0,J460)</f>
        <v>2540.98</v>
      </c>
      <c r="AH460" s="199">
        <f>AG460*AF460</f>
        <v>45737.64</v>
      </c>
      <c r="AI460" s="200"/>
    </row>
    <row r="461" spans="1:35" ht="36">
      <c r="A461" s="108">
        <v>2019</v>
      </c>
      <c r="B461" s="108">
        <v>231</v>
      </c>
      <c r="C461" s="109" t="s">
        <v>780</v>
      </c>
      <c r="D461" s="194" t="s">
        <v>971</v>
      </c>
      <c r="E461" s="109" t="s">
        <v>878</v>
      </c>
      <c r="F461" s="201" t="s">
        <v>972</v>
      </c>
      <c r="G461" s="112">
        <v>1475</v>
      </c>
      <c r="H461" s="112">
        <v>265.98</v>
      </c>
      <c r="I461" s="143" t="s">
        <v>79</v>
      </c>
      <c r="J461" s="112">
        <f>IF(I461="SI",G461-H461,G461)</f>
        <v>1209.02</v>
      </c>
      <c r="K461" s="195" t="s">
        <v>973</v>
      </c>
      <c r="L461" s="108">
        <v>2019</v>
      </c>
      <c r="M461" s="108">
        <v>2935</v>
      </c>
      <c r="N461" s="109" t="s">
        <v>780</v>
      </c>
      <c r="O461" s="111" t="s">
        <v>974</v>
      </c>
      <c r="P461" s="109" t="s">
        <v>975</v>
      </c>
      <c r="Q461" s="109" t="s">
        <v>975</v>
      </c>
      <c r="R461" s="108">
        <v>1</v>
      </c>
      <c r="S461" s="111" t="s">
        <v>85</v>
      </c>
      <c r="T461" s="108">
        <v>1010203</v>
      </c>
      <c r="U461" s="108">
        <v>140</v>
      </c>
      <c r="V461" s="108">
        <v>6</v>
      </c>
      <c r="W461" s="108">
        <v>1</v>
      </c>
      <c r="X461" s="113">
        <v>2019</v>
      </c>
      <c r="Y461" s="113">
        <v>49</v>
      </c>
      <c r="Z461" s="113">
        <v>0</v>
      </c>
      <c r="AA461" s="114" t="s">
        <v>779</v>
      </c>
      <c r="AB461" s="108">
        <v>924</v>
      </c>
      <c r="AC461" s="109" t="s">
        <v>779</v>
      </c>
      <c r="AD461" s="196" t="s">
        <v>742</v>
      </c>
      <c r="AE461" s="196" t="s">
        <v>779</v>
      </c>
      <c r="AF461" s="197">
        <f>AE461-AD461</f>
        <v>18</v>
      </c>
      <c r="AG461" s="198">
        <f>IF(AI461="SI",0,J461)</f>
        <v>1209.02</v>
      </c>
      <c r="AH461" s="199">
        <f>AG461*AF461</f>
        <v>21762.36</v>
      </c>
      <c r="AI461" s="200"/>
    </row>
    <row r="462" spans="1:35" ht="24">
      <c r="A462" s="108">
        <v>2019</v>
      </c>
      <c r="B462" s="108">
        <v>232</v>
      </c>
      <c r="C462" s="109" t="s">
        <v>780</v>
      </c>
      <c r="D462" s="194" t="s">
        <v>976</v>
      </c>
      <c r="E462" s="109" t="s">
        <v>956</v>
      </c>
      <c r="F462" s="201" t="s">
        <v>977</v>
      </c>
      <c r="G462" s="112">
        <v>55.03</v>
      </c>
      <c r="H462" s="112">
        <v>0</v>
      </c>
      <c r="I462" s="143" t="s">
        <v>79</v>
      </c>
      <c r="J462" s="112">
        <f>IF(I462="SI",G462-H462,G462)</f>
        <v>55.03</v>
      </c>
      <c r="K462" s="195" t="s">
        <v>534</v>
      </c>
      <c r="L462" s="108">
        <v>2019</v>
      </c>
      <c r="M462" s="108">
        <v>2936</v>
      </c>
      <c r="N462" s="109" t="s">
        <v>780</v>
      </c>
      <c r="O462" s="111" t="s">
        <v>260</v>
      </c>
      <c r="P462" s="109" t="s">
        <v>261</v>
      </c>
      <c r="Q462" s="109" t="s">
        <v>261</v>
      </c>
      <c r="R462" s="108">
        <v>2</v>
      </c>
      <c r="S462" s="111" t="s">
        <v>103</v>
      </c>
      <c r="T462" s="108">
        <v>1040203</v>
      </c>
      <c r="U462" s="108">
        <v>1570</v>
      </c>
      <c r="V462" s="108">
        <v>4</v>
      </c>
      <c r="W462" s="108">
        <v>4</v>
      </c>
      <c r="X462" s="113">
        <v>2019</v>
      </c>
      <c r="Y462" s="113">
        <v>95</v>
      </c>
      <c r="Z462" s="113">
        <v>0</v>
      </c>
      <c r="AA462" s="114" t="s">
        <v>595</v>
      </c>
      <c r="AB462" s="108">
        <v>790</v>
      </c>
      <c r="AC462" s="109" t="s">
        <v>595</v>
      </c>
      <c r="AD462" s="196" t="s">
        <v>903</v>
      </c>
      <c r="AE462" s="196" t="s">
        <v>903</v>
      </c>
      <c r="AF462" s="197">
        <f>AE462-AD462</f>
        <v>0</v>
      </c>
      <c r="AG462" s="198">
        <f>IF(AI462="SI",0,J462)</f>
        <v>55.03</v>
      </c>
      <c r="AH462" s="199">
        <f>AG462*AF462</f>
        <v>0</v>
      </c>
      <c r="AI462" s="200"/>
    </row>
    <row r="463" spans="1:35" ht="24">
      <c r="A463" s="108">
        <v>2019</v>
      </c>
      <c r="B463" s="108">
        <v>232</v>
      </c>
      <c r="C463" s="109" t="s">
        <v>780</v>
      </c>
      <c r="D463" s="194" t="s">
        <v>976</v>
      </c>
      <c r="E463" s="109" t="s">
        <v>956</v>
      </c>
      <c r="F463" s="201" t="s">
        <v>977</v>
      </c>
      <c r="G463" s="112">
        <v>12.11</v>
      </c>
      <c r="H463" s="112">
        <v>12.11</v>
      </c>
      <c r="I463" s="143" t="s">
        <v>79</v>
      </c>
      <c r="J463" s="112">
        <f>IF(I463="SI",G463-H463,G463)</f>
        <v>0</v>
      </c>
      <c r="K463" s="195" t="s">
        <v>534</v>
      </c>
      <c r="L463" s="108">
        <v>2019</v>
      </c>
      <c r="M463" s="108">
        <v>2936</v>
      </c>
      <c r="N463" s="109" t="s">
        <v>780</v>
      </c>
      <c r="O463" s="111" t="s">
        <v>260</v>
      </c>
      <c r="P463" s="109" t="s">
        <v>261</v>
      </c>
      <c r="Q463" s="109" t="s">
        <v>261</v>
      </c>
      <c r="R463" s="108">
        <v>2</v>
      </c>
      <c r="S463" s="111" t="s">
        <v>103</v>
      </c>
      <c r="T463" s="108">
        <v>1040203</v>
      </c>
      <c r="U463" s="108">
        <v>1570</v>
      </c>
      <c r="V463" s="108">
        <v>4</v>
      </c>
      <c r="W463" s="108">
        <v>4</v>
      </c>
      <c r="X463" s="113">
        <v>2019</v>
      </c>
      <c r="Y463" s="113">
        <v>95</v>
      </c>
      <c r="Z463" s="113">
        <v>0</v>
      </c>
      <c r="AA463" s="114" t="s">
        <v>595</v>
      </c>
      <c r="AB463" s="108">
        <v>791</v>
      </c>
      <c r="AC463" s="109" t="s">
        <v>595</v>
      </c>
      <c r="AD463" s="196" t="s">
        <v>903</v>
      </c>
      <c r="AE463" s="196" t="s">
        <v>903</v>
      </c>
      <c r="AF463" s="197">
        <f>AE463-AD463</f>
        <v>0</v>
      </c>
      <c r="AG463" s="198">
        <f>IF(AI463="SI",0,J463)</f>
        <v>0</v>
      </c>
      <c r="AH463" s="199">
        <f>AG463*AF463</f>
        <v>0</v>
      </c>
      <c r="AI463" s="200"/>
    </row>
    <row r="464" spans="1:35" ht="24">
      <c r="A464" s="108">
        <v>2019</v>
      </c>
      <c r="B464" s="108">
        <v>233</v>
      </c>
      <c r="C464" s="109" t="s">
        <v>780</v>
      </c>
      <c r="D464" s="194" t="s">
        <v>978</v>
      </c>
      <c r="E464" s="109" t="s">
        <v>956</v>
      </c>
      <c r="F464" s="201" t="s">
        <v>977</v>
      </c>
      <c r="G464" s="112">
        <v>117.87</v>
      </c>
      <c r="H464" s="112">
        <v>0</v>
      </c>
      <c r="I464" s="143" t="s">
        <v>79</v>
      </c>
      <c r="J464" s="112">
        <f>IF(I464="SI",G464-H464,G464)</f>
        <v>117.87</v>
      </c>
      <c r="K464" s="195" t="s">
        <v>534</v>
      </c>
      <c r="L464" s="108">
        <v>0</v>
      </c>
      <c r="M464" s="108">
        <v>2936</v>
      </c>
      <c r="N464" s="109"/>
      <c r="O464" s="111" t="s">
        <v>260</v>
      </c>
      <c r="P464" s="109" t="s">
        <v>261</v>
      </c>
      <c r="Q464" s="109" t="s">
        <v>261</v>
      </c>
      <c r="R464" s="108">
        <v>2</v>
      </c>
      <c r="S464" s="111" t="s">
        <v>103</v>
      </c>
      <c r="T464" s="108">
        <v>1040103</v>
      </c>
      <c r="U464" s="108">
        <v>1460</v>
      </c>
      <c r="V464" s="108">
        <v>4</v>
      </c>
      <c r="W464" s="108">
        <v>4</v>
      </c>
      <c r="X464" s="113">
        <v>2019</v>
      </c>
      <c r="Y464" s="113">
        <v>94</v>
      </c>
      <c r="Z464" s="113">
        <v>0</v>
      </c>
      <c r="AA464" s="114" t="s">
        <v>595</v>
      </c>
      <c r="AB464" s="108">
        <v>792</v>
      </c>
      <c r="AC464" s="109" t="s">
        <v>595</v>
      </c>
      <c r="AD464" s="196" t="s">
        <v>903</v>
      </c>
      <c r="AE464" s="196" t="s">
        <v>903</v>
      </c>
      <c r="AF464" s="197">
        <f>AE464-AD464</f>
        <v>0</v>
      </c>
      <c r="AG464" s="198">
        <f>IF(AI464="SI",0,J464)</f>
        <v>117.87</v>
      </c>
      <c r="AH464" s="199">
        <f>AG464*AF464</f>
        <v>0</v>
      </c>
      <c r="AI464" s="200"/>
    </row>
    <row r="465" spans="1:35" ht="24">
      <c r="A465" s="108">
        <v>2019</v>
      </c>
      <c r="B465" s="108">
        <v>233</v>
      </c>
      <c r="C465" s="109" t="s">
        <v>780</v>
      </c>
      <c r="D465" s="194" t="s">
        <v>978</v>
      </c>
      <c r="E465" s="109" t="s">
        <v>956</v>
      </c>
      <c r="F465" s="201" t="s">
        <v>977</v>
      </c>
      <c r="G465" s="112">
        <v>25.93</v>
      </c>
      <c r="H465" s="112">
        <v>25.93</v>
      </c>
      <c r="I465" s="143" t="s">
        <v>79</v>
      </c>
      <c r="J465" s="112">
        <f>IF(I465="SI",G465-H465,G465)</f>
        <v>0</v>
      </c>
      <c r="K465" s="195" t="s">
        <v>534</v>
      </c>
      <c r="L465" s="108">
        <v>0</v>
      </c>
      <c r="M465" s="108">
        <v>2936</v>
      </c>
      <c r="N465" s="109"/>
      <c r="O465" s="111" t="s">
        <v>260</v>
      </c>
      <c r="P465" s="109" t="s">
        <v>261</v>
      </c>
      <c r="Q465" s="109" t="s">
        <v>261</v>
      </c>
      <c r="R465" s="108">
        <v>2</v>
      </c>
      <c r="S465" s="111" t="s">
        <v>103</v>
      </c>
      <c r="T465" s="108">
        <v>1040103</v>
      </c>
      <c r="U465" s="108">
        <v>1460</v>
      </c>
      <c r="V465" s="108">
        <v>4</v>
      </c>
      <c r="W465" s="108">
        <v>4</v>
      </c>
      <c r="X465" s="113">
        <v>2019</v>
      </c>
      <c r="Y465" s="113">
        <v>94</v>
      </c>
      <c r="Z465" s="113">
        <v>0</v>
      </c>
      <c r="AA465" s="114" t="s">
        <v>595</v>
      </c>
      <c r="AB465" s="108">
        <v>793</v>
      </c>
      <c r="AC465" s="109" t="s">
        <v>595</v>
      </c>
      <c r="AD465" s="196" t="s">
        <v>903</v>
      </c>
      <c r="AE465" s="196" t="s">
        <v>903</v>
      </c>
      <c r="AF465" s="197">
        <f>AE465-AD465</f>
        <v>0</v>
      </c>
      <c r="AG465" s="198">
        <f>IF(AI465="SI",0,J465)</f>
        <v>0</v>
      </c>
      <c r="AH465" s="199">
        <f>AG465*AF465</f>
        <v>0</v>
      </c>
      <c r="AI465" s="200"/>
    </row>
    <row r="466" spans="1:35" ht="24">
      <c r="A466" s="108">
        <v>2019</v>
      </c>
      <c r="B466" s="108">
        <v>234</v>
      </c>
      <c r="C466" s="109" t="s">
        <v>780</v>
      </c>
      <c r="D466" s="194" t="s">
        <v>979</v>
      </c>
      <c r="E466" s="109" t="s">
        <v>956</v>
      </c>
      <c r="F466" s="201" t="s">
        <v>977</v>
      </c>
      <c r="G466" s="112">
        <v>39.24</v>
      </c>
      <c r="H466" s="112">
        <v>0</v>
      </c>
      <c r="I466" s="143" t="s">
        <v>79</v>
      </c>
      <c r="J466" s="112">
        <f>IF(I466="SI",G466-H466,G466)</f>
        <v>39.24</v>
      </c>
      <c r="K466" s="195" t="s">
        <v>534</v>
      </c>
      <c r="L466" s="108">
        <v>0</v>
      </c>
      <c r="M466" s="108">
        <v>2936</v>
      </c>
      <c r="N466" s="109"/>
      <c r="O466" s="111" t="s">
        <v>260</v>
      </c>
      <c r="P466" s="109" t="s">
        <v>261</v>
      </c>
      <c r="Q466" s="109" t="s">
        <v>261</v>
      </c>
      <c r="R466" s="108">
        <v>3</v>
      </c>
      <c r="S466" s="111" t="s">
        <v>162</v>
      </c>
      <c r="T466" s="108">
        <v>1010503</v>
      </c>
      <c r="U466" s="108">
        <v>470</v>
      </c>
      <c r="V466" s="108">
        <v>2</v>
      </c>
      <c r="W466" s="108">
        <v>2</v>
      </c>
      <c r="X466" s="113">
        <v>2019</v>
      </c>
      <c r="Y466" s="113">
        <v>93</v>
      </c>
      <c r="Z466" s="113">
        <v>0</v>
      </c>
      <c r="AA466" s="114" t="s">
        <v>595</v>
      </c>
      <c r="AB466" s="108">
        <v>794</v>
      </c>
      <c r="AC466" s="109" t="s">
        <v>595</v>
      </c>
      <c r="AD466" s="196" t="s">
        <v>903</v>
      </c>
      <c r="AE466" s="196" t="s">
        <v>903</v>
      </c>
      <c r="AF466" s="197">
        <f>AE466-AD466</f>
        <v>0</v>
      </c>
      <c r="AG466" s="198">
        <f>IF(AI466="SI",0,J466)</f>
        <v>39.24</v>
      </c>
      <c r="AH466" s="199">
        <f>AG466*AF466</f>
        <v>0</v>
      </c>
      <c r="AI466" s="200"/>
    </row>
    <row r="467" spans="1:35" ht="24">
      <c r="A467" s="108">
        <v>2019</v>
      </c>
      <c r="B467" s="108">
        <v>234</v>
      </c>
      <c r="C467" s="109" t="s">
        <v>780</v>
      </c>
      <c r="D467" s="194" t="s">
        <v>979</v>
      </c>
      <c r="E467" s="109" t="s">
        <v>956</v>
      </c>
      <c r="F467" s="201" t="s">
        <v>977</v>
      </c>
      <c r="G467" s="112">
        <v>8.63</v>
      </c>
      <c r="H467" s="112">
        <v>8.63</v>
      </c>
      <c r="I467" s="143" t="s">
        <v>79</v>
      </c>
      <c r="J467" s="112">
        <f>IF(I467="SI",G467-H467,G467)</f>
        <v>0</v>
      </c>
      <c r="K467" s="195" t="s">
        <v>534</v>
      </c>
      <c r="L467" s="108">
        <v>0</v>
      </c>
      <c r="M467" s="108">
        <v>2936</v>
      </c>
      <c r="N467" s="109"/>
      <c r="O467" s="111" t="s">
        <v>260</v>
      </c>
      <c r="P467" s="109" t="s">
        <v>261</v>
      </c>
      <c r="Q467" s="109" t="s">
        <v>261</v>
      </c>
      <c r="R467" s="108">
        <v>3</v>
      </c>
      <c r="S467" s="111" t="s">
        <v>162</v>
      </c>
      <c r="T467" s="108">
        <v>1010503</v>
      </c>
      <c r="U467" s="108">
        <v>470</v>
      </c>
      <c r="V467" s="108">
        <v>2</v>
      </c>
      <c r="W467" s="108">
        <v>2</v>
      </c>
      <c r="X467" s="113">
        <v>2019</v>
      </c>
      <c r="Y467" s="113">
        <v>93</v>
      </c>
      <c r="Z467" s="113">
        <v>0</v>
      </c>
      <c r="AA467" s="114" t="s">
        <v>595</v>
      </c>
      <c r="AB467" s="108">
        <v>795</v>
      </c>
      <c r="AC467" s="109" t="s">
        <v>595</v>
      </c>
      <c r="AD467" s="196" t="s">
        <v>903</v>
      </c>
      <c r="AE467" s="196" t="s">
        <v>903</v>
      </c>
      <c r="AF467" s="197">
        <f>AE467-AD467</f>
        <v>0</v>
      </c>
      <c r="AG467" s="198">
        <f>IF(AI467="SI",0,J467)</f>
        <v>0</v>
      </c>
      <c r="AH467" s="199">
        <f>AG467*AF467</f>
        <v>0</v>
      </c>
      <c r="AI467" s="200"/>
    </row>
    <row r="468" spans="1:35" ht="24">
      <c r="A468" s="108">
        <v>2019</v>
      </c>
      <c r="B468" s="108">
        <v>235</v>
      </c>
      <c r="C468" s="109" t="s">
        <v>780</v>
      </c>
      <c r="D468" s="194" t="s">
        <v>980</v>
      </c>
      <c r="E468" s="109" t="s">
        <v>956</v>
      </c>
      <c r="F468" s="201" t="s">
        <v>977</v>
      </c>
      <c r="G468" s="112">
        <v>10.25</v>
      </c>
      <c r="H468" s="112">
        <v>0</v>
      </c>
      <c r="I468" s="143" t="s">
        <v>79</v>
      </c>
      <c r="J468" s="112">
        <f>IF(I468="SI",G468-H468,G468)</f>
        <v>10.25</v>
      </c>
      <c r="K468" s="195" t="s">
        <v>534</v>
      </c>
      <c r="L468" s="108">
        <v>0</v>
      </c>
      <c r="M468" s="108">
        <v>2936</v>
      </c>
      <c r="N468" s="109"/>
      <c r="O468" s="111" t="s">
        <v>260</v>
      </c>
      <c r="P468" s="109" t="s">
        <v>261</v>
      </c>
      <c r="Q468" s="109" t="s">
        <v>261</v>
      </c>
      <c r="R468" s="108">
        <v>3</v>
      </c>
      <c r="S468" s="111" t="s">
        <v>162</v>
      </c>
      <c r="T468" s="108">
        <v>1010503</v>
      </c>
      <c r="U468" s="108">
        <v>470</v>
      </c>
      <c r="V468" s="108">
        <v>2</v>
      </c>
      <c r="W468" s="108">
        <v>2</v>
      </c>
      <c r="X468" s="113">
        <v>2019</v>
      </c>
      <c r="Y468" s="113">
        <v>93</v>
      </c>
      <c r="Z468" s="113">
        <v>0</v>
      </c>
      <c r="AA468" s="114" t="s">
        <v>595</v>
      </c>
      <c r="AB468" s="108">
        <v>794</v>
      </c>
      <c r="AC468" s="109" t="s">
        <v>595</v>
      </c>
      <c r="AD468" s="196" t="s">
        <v>903</v>
      </c>
      <c r="AE468" s="196" t="s">
        <v>903</v>
      </c>
      <c r="AF468" s="197">
        <f>AE468-AD468</f>
        <v>0</v>
      </c>
      <c r="AG468" s="198">
        <f>IF(AI468="SI",0,J468)</f>
        <v>10.25</v>
      </c>
      <c r="AH468" s="199">
        <f>AG468*AF468</f>
        <v>0</v>
      </c>
      <c r="AI468" s="200"/>
    </row>
    <row r="469" spans="1:35" ht="24">
      <c r="A469" s="108">
        <v>2019</v>
      </c>
      <c r="B469" s="108">
        <v>235</v>
      </c>
      <c r="C469" s="109" t="s">
        <v>780</v>
      </c>
      <c r="D469" s="194" t="s">
        <v>980</v>
      </c>
      <c r="E469" s="109" t="s">
        <v>956</v>
      </c>
      <c r="F469" s="201" t="s">
        <v>977</v>
      </c>
      <c r="G469" s="112">
        <v>2.26</v>
      </c>
      <c r="H469" s="112">
        <v>2.26</v>
      </c>
      <c r="I469" s="143" t="s">
        <v>79</v>
      </c>
      <c r="J469" s="112">
        <f>IF(I469="SI",G469-H469,G469)</f>
        <v>0</v>
      </c>
      <c r="K469" s="195" t="s">
        <v>534</v>
      </c>
      <c r="L469" s="108">
        <v>0</v>
      </c>
      <c r="M469" s="108">
        <v>2936</v>
      </c>
      <c r="N469" s="109"/>
      <c r="O469" s="111" t="s">
        <v>260</v>
      </c>
      <c r="P469" s="109" t="s">
        <v>261</v>
      </c>
      <c r="Q469" s="109" t="s">
        <v>261</v>
      </c>
      <c r="R469" s="108">
        <v>3</v>
      </c>
      <c r="S469" s="111" t="s">
        <v>162</v>
      </c>
      <c r="T469" s="108">
        <v>1010503</v>
      </c>
      <c r="U469" s="108">
        <v>470</v>
      </c>
      <c r="V469" s="108">
        <v>2</v>
      </c>
      <c r="W469" s="108">
        <v>2</v>
      </c>
      <c r="X469" s="113">
        <v>2019</v>
      </c>
      <c r="Y469" s="113">
        <v>93</v>
      </c>
      <c r="Z469" s="113">
        <v>0</v>
      </c>
      <c r="AA469" s="114" t="s">
        <v>595</v>
      </c>
      <c r="AB469" s="108">
        <v>795</v>
      </c>
      <c r="AC469" s="109" t="s">
        <v>595</v>
      </c>
      <c r="AD469" s="196" t="s">
        <v>903</v>
      </c>
      <c r="AE469" s="196" t="s">
        <v>903</v>
      </c>
      <c r="AF469" s="197">
        <f>AE469-AD469</f>
        <v>0</v>
      </c>
      <c r="AG469" s="198">
        <f>IF(AI469="SI",0,J469)</f>
        <v>0</v>
      </c>
      <c r="AH469" s="199">
        <f>AG469*AF469</f>
        <v>0</v>
      </c>
      <c r="AI469" s="200"/>
    </row>
    <row r="470" spans="1:35" ht="24">
      <c r="A470" s="108">
        <v>2019</v>
      </c>
      <c r="B470" s="108">
        <v>236</v>
      </c>
      <c r="C470" s="109" t="s">
        <v>780</v>
      </c>
      <c r="D470" s="194" t="s">
        <v>981</v>
      </c>
      <c r="E470" s="109" t="s">
        <v>956</v>
      </c>
      <c r="F470" s="201" t="s">
        <v>977</v>
      </c>
      <c r="G470" s="112">
        <v>14.69</v>
      </c>
      <c r="H470" s="112">
        <v>0</v>
      </c>
      <c r="I470" s="143" t="s">
        <v>79</v>
      </c>
      <c r="J470" s="112">
        <f>IF(I470="SI",G470-H470,G470)</f>
        <v>14.69</v>
      </c>
      <c r="K470" s="195" t="s">
        <v>534</v>
      </c>
      <c r="L470" s="108">
        <v>0</v>
      </c>
      <c r="M470" s="108">
        <v>2936</v>
      </c>
      <c r="N470" s="109"/>
      <c r="O470" s="111" t="s">
        <v>260</v>
      </c>
      <c r="P470" s="109" t="s">
        <v>261</v>
      </c>
      <c r="Q470" s="109" t="s">
        <v>261</v>
      </c>
      <c r="R470" s="108">
        <v>2</v>
      </c>
      <c r="S470" s="111" t="s">
        <v>103</v>
      </c>
      <c r="T470" s="108">
        <v>1010503</v>
      </c>
      <c r="U470" s="108">
        <v>470</v>
      </c>
      <c r="V470" s="108">
        <v>2</v>
      </c>
      <c r="W470" s="108">
        <v>2</v>
      </c>
      <c r="X470" s="113">
        <v>2019</v>
      </c>
      <c r="Y470" s="113">
        <v>93</v>
      </c>
      <c r="Z470" s="113">
        <v>0</v>
      </c>
      <c r="AA470" s="114" t="s">
        <v>595</v>
      </c>
      <c r="AB470" s="108">
        <v>794</v>
      </c>
      <c r="AC470" s="109" t="s">
        <v>595</v>
      </c>
      <c r="AD470" s="196" t="s">
        <v>903</v>
      </c>
      <c r="AE470" s="196" t="s">
        <v>903</v>
      </c>
      <c r="AF470" s="197">
        <f>AE470-AD470</f>
        <v>0</v>
      </c>
      <c r="AG470" s="198">
        <f>IF(AI470="SI",0,J470)</f>
        <v>14.69</v>
      </c>
      <c r="AH470" s="199">
        <f>AG470*AF470</f>
        <v>0</v>
      </c>
      <c r="AI470" s="200"/>
    </row>
    <row r="471" spans="1:35" ht="24">
      <c r="A471" s="108">
        <v>2019</v>
      </c>
      <c r="B471" s="108">
        <v>236</v>
      </c>
      <c r="C471" s="109" t="s">
        <v>780</v>
      </c>
      <c r="D471" s="194" t="s">
        <v>981</v>
      </c>
      <c r="E471" s="109" t="s">
        <v>956</v>
      </c>
      <c r="F471" s="201" t="s">
        <v>977</v>
      </c>
      <c r="G471" s="112">
        <v>3.23</v>
      </c>
      <c r="H471" s="112">
        <v>3.23</v>
      </c>
      <c r="I471" s="143" t="s">
        <v>79</v>
      </c>
      <c r="J471" s="112">
        <f>IF(I471="SI",G471-H471,G471)</f>
        <v>0</v>
      </c>
      <c r="K471" s="195" t="s">
        <v>534</v>
      </c>
      <c r="L471" s="108">
        <v>0</v>
      </c>
      <c r="M471" s="108">
        <v>2936</v>
      </c>
      <c r="N471" s="109"/>
      <c r="O471" s="111" t="s">
        <v>260</v>
      </c>
      <c r="P471" s="109" t="s">
        <v>261</v>
      </c>
      <c r="Q471" s="109" t="s">
        <v>261</v>
      </c>
      <c r="R471" s="108">
        <v>2</v>
      </c>
      <c r="S471" s="111" t="s">
        <v>103</v>
      </c>
      <c r="T471" s="108">
        <v>1010503</v>
      </c>
      <c r="U471" s="108">
        <v>470</v>
      </c>
      <c r="V471" s="108">
        <v>2</v>
      </c>
      <c r="W471" s="108">
        <v>2</v>
      </c>
      <c r="X471" s="113">
        <v>2019</v>
      </c>
      <c r="Y471" s="113">
        <v>93</v>
      </c>
      <c r="Z471" s="113">
        <v>0</v>
      </c>
      <c r="AA471" s="114" t="s">
        <v>595</v>
      </c>
      <c r="AB471" s="108">
        <v>795</v>
      </c>
      <c r="AC471" s="109" t="s">
        <v>595</v>
      </c>
      <c r="AD471" s="196" t="s">
        <v>903</v>
      </c>
      <c r="AE471" s="196" t="s">
        <v>903</v>
      </c>
      <c r="AF471" s="197">
        <f>AE471-AD471</f>
        <v>0</v>
      </c>
      <c r="AG471" s="198">
        <f>IF(AI471="SI",0,J471)</f>
        <v>0</v>
      </c>
      <c r="AH471" s="199">
        <f>AG471*AF471</f>
        <v>0</v>
      </c>
      <c r="AI471" s="200"/>
    </row>
    <row r="472" spans="1:35" ht="24">
      <c r="A472" s="108">
        <v>2019</v>
      </c>
      <c r="B472" s="108">
        <v>237</v>
      </c>
      <c r="C472" s="109" t="s">
        <v>982</v>
      </c>
      <c r="D472" s="194" t="s">
        <v>983</v>
      </c>
      <c r="E472" s="109" t="s">
        <v>780</v>
      </c>
      <c r="F472" s="201" t="s">
        <v>984</v>
      </c>
      <c r="G472" s="112">
        <v>9.66</v>
      </c>
      <c r="H472" s="112">
        <v>0</v>
      </c>
      <c r="I472" s="143" t="s">
        <v>157</v>
      </c>
      <c r="J472" s="112">
        <f>IF(I472="SI",G472-H472,G472)</f>
        <v>9.66</v>
      </c>
      <c r="K472" s="195" t="s">
        <v>84</v>
      </c>
      <c r="L472" s="108">
        <v>2019</v>
      </c>
      <c r="M472" s="108">
        <v>2963</v>
      </c>
      <c r="N472" s="109" t="s">
        <v>985</v>
      </c>
      <c r="O472" s="111" t="s">
        <v>220</v>
      </c>
      <c r="P472" s="109" t="s">
        <v>221</v>
      </c>
      <c r="Q472" s="109" t="s">
        <v>222</v>
      </c>
      <c r="R472" s="108">
        <v>1</v>
      </c>
      <c r="S472" s="111" t="s">
        <v>85</v>
      </c>
      <c r="T472" s="108">
        <v>1010303</v>
      </c>
      <c r="U472" s="108">
        <v>250</v>
      </c>
      <c r="V472" s="108">
        <v>2</v>
      </c>
      <c r="W472" s="108">
        <v>2</v>
      </c>
      <c r="X472" s="113">
        <v>2019</v>
      </c>
      <c r="Y472" s="113">
        <v>87</v>
      </c>
      <c r="Z472" s="113">
        <v>0</v>
      </c>
      <c r="AA472" s="114" t="s">
        <v>595</v>
      </c>
      <c r="AB472" s="108">
        <v>764</v>
      </c>
      <c r="AC472" s="109" t="s">
        <v>595</v>
      </c>
      <c r="AD472" s="196" t="s">
        <v>986</v>
      </c>
      <c r="AE472" s="196" t="s">
        <v>595</v>
      </c>
      <c r="AF472" s="197">
        <f>AE472-AD472</f>
        <v>-2</v>
      </c>
      <c r="AG472" s="198">
        <f>IF(AI472="SI",0,J472)</f>
        <v>9.66</v>
      </c>
      <c r="AH472" s="199">
        <f>AG472*AF472</f>
        <v>-19.32</v>
      </c>
      <c r="AI472" s="200"/>
    </row>
    <row r="473" spans="1:35" ht="24">
      <c r="A473" s="108">
        <v>2019</v>
      </c>
      <c r="B473" s="108">
        <v>238</v>
      </c>
      <c r="C473" s="109" t="s">
        <v>982</v>
      </c>
      <c r="D473" s="194" t="s">
        <v>987</v>
      </c>
      <c r="E473" s="109" t="s">
        <v>985</v>
      </c>
      <c r="F473" s="201" t="s">
        <v>988</v>
      </c>
      <c r="G473" s="112">
        <v>833.26</v>
      </c>
      <c r="H473" s="112">
        <v>0</v>
      </c>
      <c r="I473" s="143" t="s">
        <v>79</v>
      </c>
      <c r="J473" s="112">
        <f>IF(I473="SI",G473-H473,G473)</f>
        <v>833.26</v>
      </c>
      <c r="K473" s="195" t="s">
        <v>259</v>
      </c>
      <c r="L473" s="108">
        <v>0</v>
      </c>
      <c r="M473" s="108">
        <v>2974</v>
      </c>
      <c r="N473" s="109"/>
      <c r="O473" s="111" t="s">
        <v>260</v>
      </c>
      <c r="P473" s="109" t="s">
        <v>261</v>
      </c>
      <c r="Q473" s="109" t="s">
        <v>261</v>
      </c>
      <c r="R473" s="108">
        <v>1</v>
      </c>
      <c r="S473" s="111" t="s">
        <v>85</v>
      </c>
      <c r="T473" s="108">
        <v>1080203</v>
      </c>
      <c r="U473" s="108">
        <v>2890</v>
      </c>
      <c r="V473" s="108">
        <v>4</v>
      </c>
      <c r="W473" s="108">
        <v>1</v>
      </c>
      <c r="X473" s="113">
        <v>2019</v>
      </c>
      <c r="Y473" s="113">
        <v>2</v>
      </c>
      <c r="Z473" s="113">
        <v>0</v>
      </c>
      <c r="AA473" s="114" t="s">
        <v>595</v>
      </c>
      <c r="AB473" s="108">
        <v>778</v>
      </c>
      <c r="AC473" s="109" t="s">
        <v>595</v>
      </c>
      <c r="AD473" s="196" t="s">
        <v>989</v>
      </c>
      <c r="AE473" s="196" t="s">
        <v>989</v>
      </c>
      <c r="AF473" s="197">
        <f>AE473-AD473</f>
        <v>0</v>
      </c>
      <c r="AG473" s="198">
        <f>IF(AI473="SI",0,J473)</f>
        <v>833.26</v>
      </c>
      <c r="AH473" s="199">
        <f>AG473*AF473</f>
        <v>0</v>
      </c>
      <c r="AI473" s="200"/>
    </row>
    <row r="474" spans="1:35" ht="24">
      <c r="A474" s="108">
        <v>2019</v>
      </c>
      <c r="B474" s="108">
        <v>238</v>
      </c>
      <c r="C474" s="109" t="s">
        <v>982</v>
      </c>
      <c r="D474" s="194" t="s">
        <v>987</v>
      </c>
      <c r="E474" s="109" t="s">
        <v>985</v>
      </c>
      <c r="F474" s="201" t="s">
        <v>988</v>
      </c>
      <c r="G474" s="112">
        <v>183.32</v>
      </c>
      <c r="H474" s="112">
        <v>183.32</v>
      </c>
      <c r="I474" s="143" t="s">
        <v>79</v>
      </c>
      <c r="J474" s="112">
        <f>IF(I474="SI",G474-H474,G474)</f>
        <v>0</v>
      </c>
      <c r="K474" s="195" t="s">
        <v>259</v>
      </c>
      <c r="L474" s="108">
        <v>0</v>
      </c>
      <c r="M474" s="108">
        <v>2974</v>
      </c>
      <c r="N474" s="109"/>
      <c r="O474" s="111" t="s">
        <v>260</v>
      </c>
      <c r="P474" s="109" t="s">
        <v>261</v>
      </c>
      <c r="Q474" s="109" t="s">
        <v>261</v>
      </c>
      <c r="R474" s="108">
        <v>1</v>
      </c>
      <c r="S474" s="111" t="s">
        <v>85</v>
      </c>
      <c r="T474" s="108">
        <v>1080203</v>
      </c>
      <c r="U474" s="108">
        <v>2890</v>
      </c>
      <c r="V474" s="108">
        <v>4</v>
      </c>
      <c r="W474" s="108">
        <v>1</v>
      </c>
      <c r="X474" s="113">
        <v>2019</v>
      </c>
      <c r="Y474" s="113">
        <v>2</v>
      </c>
      <c r="Z474" s="113">
        <v>0</v>
      </c>
      <c r="AA474" s="114" t="s">
        <v>595</v>
      </c>
      <c r="AB474" s="108">
        <v>779</v>
      </c>
      <c r="AC474" s="109" t="s">
        <v>595</v>
      </c>
      <c r="AD474" s="196" t="s">
        <v>989</v>
      </c>
      <c r="AE474" s="196" t="s">
        <v>989</v>
      </c>
      <c r="AF474" s="197">
        <f>AE474-AD474</f>
        <v>0</v>
      </c>
      <c r="AG474" s="198">
        <f>IF(AI474="SI",0,J474)</f>
        <v>0</v>
      </c>
      <c r="AH474" s="199">
        <f>AG474*AF474</f>
        <v>0</v>
      </c>
      <c r="AI474" s="200"/>
    </row>
    <row r="475" spans="1:35" ht="24">
      <c r="A475" s="108">
        <v>2019</v>
      </c>
      <c r="B475" s="108">
        <v>239</v>
      </c>
      <c r="C475" s="109" t="s">
        <v>982</v>
      </c>
      <c r="D475" s="194" t="s">
        <v>990</v>
      </c>
      <c r="E475" s="109" t="s">
        <v>985</v>
      </c>
      <c r="F475" s="201" t="s">
        <v>988</v>
      </c>
      <c r="G475" s="112">
        <v>38.84</v>
      </c>
      <c r="H475" s="112">
        <v>0</v>
      </c>
      <c r="I475" s="143" t="s">
        <v>79</v>
      </c>
      <c r="J475" s="112">
        <f>IF(I475="SI",G475-H475,G475)</f>
        <v>38.84</v>
      </c>
      <c r="K475" s="195" t="s">
        <v>259</v>
      </c>
      <c r="L475" s="108">
        <v>2019</v>
      </c>
      <c r="M475" s="108">
        <v>2974</v>
      </c>
      <c r="N475" s="109" t="s">
        <v>982</v>
      </c>
      <c r="O475" s="111" t="s">
        <v>260</v>
      </c>
      <c r="P475" s="109" t="s">
        <v>261</v>
      </c>
      <c r="Q475" s="109" t="s">
        <v>261</v>
      </c>
      <c r="R475" s="108">
        <v>3</v>
      </c>
      <c r="S475" s="111" t="s">
        <v>162</v>
      </c>
      <c r="T475" s="108">
        <v>1100503</v>
      </c>
      <c r="U475" s="108">
        <v>4210</v>
      </c>
      <c r="V475" s="108">
        <v>2</v>
      </c>
      <c r="W475" s="108">
        <v>1</v>
      </c>
      <c r="X475" s="113">
        <v>2019</v>
      </c>
      <c r="Y475" s="113">
        <v>43</v>
      </c>
      <c r="Z475" s="113">
        <v>0</v>
      </c>
      <c r="AA475" s="114" t="s">
        <v>595</v>
      </c>
      <c r="AB475" s="108">
        <v>784</v>
      </c>
      <c r="AC475" s="109" t="s">
        <v>595</v>
      </c>
      <c r="AD475" s="196" t="s">
        <v>989</v>
      </c>
      <c r="AE475" s="196" t="s">
        <v>989</v>
      </c>
      <c r="AF475" s="197">
        <f>AE475-AD475</f>
        <v>0</v>
      </c>
      <c r="AG475" s="198">
        <f>IF(AI475="SI",0,J475)</f>
        <v>38.84</v>
      </c>
      <c r="AH475" s="199">
        <f>AG475*AF475</f>
        <v>0</v>
      </c>
      <c r="AI475" s="200"/>
    </row>
    <row r="476" spans="1:35" ht="24">
      <c r="A476" s="108">
        <v>2019</v>
      </c>
      <c r="B476" s="108">
        <v>239</v>
      </c>
      <c r="C476" s="109" t="s">
        <v>982</v>
      </c>
      <c r="D476" s="194" t="s">
        <v>990</v>
      </c>
      <c r="E476" s="109" t="s">
        <v>985</v>
      </c>
      <c r="F476" s="201" t="s">
        <v>991</v>
      </c>
      <c r="G476" s="112">
        <v>8.54</v>
      </c>
      <c r="H476" s="112">
        <v>8.54</v>
      </c>
      <c r="I476" s="143" t="s">
        <v>79</v>
      </c>
      <c r="J476" s="112">
        <f>IF(I476="SI",G476-H476,G476)</f>
        <v>0</v>
      </c>
      <c r="K476" s="195" t="s">
        <v>259</v>
      </c>
      <c r="L476" s="108">
        <v>2019</v>
      </c>
      <c r="M476" s="108">
        <v>2974</v>
      </c>
      <c r="N476" s="109" t="s">
        <v>982</v>
      </c>
      <c r="O476" s="111" t="s">
        <v>260</v>
      </c>
      <c r="P476" s="109" t="s">
        <v>261</v>
      </c>
      <c r="Q476" s="109" t="s">
        <v>261</v>
      </c>
      <c r="R476" s="108">
        <v>3</v>
      </c>
      <c r="S476" s="111" t="s">
        <v>162</v>
      </c>
      <c r="T476" s="108">
        <v>1100503</v>
      </c>
      <c r="U476" s="108">
        <v>4210</v>
      </c>
      <c r="V476" s="108">
        <v>2</v>
      </c>
      <c r="W476" s="108">
        <v>1</v>
      </c>
      <c r="X476" s="113">
        <v>2019</v>
      </c>
      <c r="Y476" s="113">
        <v>43</v>
      </c>
      <c r="Z476" s="113">
        <v>0</v>
      </c>
      <c r="AA476" s="114" t="s">
        <v>595</v>
      </c>
      <c r="AB476" s="108">
        <v>789</v>
      </c>
      <c r="AC476" s="109" t="s">
        <v>595</v>
      </c>
      <c r="AD476" s="196" t="s">
        <v>989</v>
      </c>
      <c r="AE476" s="196" t="s">
        <v>989</v>
      </c>
      <c r="AF476" s="197">
        <f>AE476-AD476</f>
        <v>0</v>
      </c>
      <c r="AG476" s="198">
        <f>IF(AI476="SI",0,J476)</f>
        <v>0</v>
      </c>
      <c r="AH476" s="199">
        <f>AG476*AF476</f>
        <v>0</v>
      </c>
      <c r="AI476" s="200"/>
    </row>
    <row r="477" spans="1:35" ht="24">
      <c r="A477" s="108">
        <v>2019</v>
      </c>
      <c r="B477" s="108">
        <v>239</v>
      </c>
      <c r="C477" s="109" t="s">
        <v>982</v>
      </c>
      <c r="D477" s="194" t="s">
        <v>990</v>
      </c>
      <c r="E477" s="109" t="s">
        <v>985</v>
      </c>
      <c r="F477" s="201" t="s">
        <v>988</v>
      </c>
      <c r="G477" s="112">
        <v>159.2</v>
      </c>
      <c r="H477" s="112">
        <v>0</v>
      </c>
      <c r="I477" s="143" t="s">
        <v>79</v>
      </c>
      <c r="J477" s="112">
        <f>IF(I477="SI",G477-H477,G477)</f>
        <v>159.2</v>
      </c>
      <c r="K477" s="195" t="s">
        <v>259</v>
      </c>
      <c r="L477" s="108">
        <v>2019</v>
      </c>
      <c r="M477" s="108">
        <v>2974</v>
      </c>
      <c r="N477" s="109" t="s">
        <v>982</v>
      </c>
      <c r="O477" s="111" t="s">
        <v>260</v>
      </c>
      <c r="P477" s="109" t="s">
        <v>261</v>
      </c>
      <c r="Q477" s="109" t="s">
        <v>261</v>
      </c>
      <c r="R477" s="108">
        <v>3</v>
      </c>
      <c r="S477" s="111" t="s">
        <v>162</v>
      </c>
      <c r="T477" s="108">
        <v>1040103</v>
      </c>
      <c r="U477" s="108">
        <v>1460</v>
      </c>
      <c r="V477" s="108">
        <v>4</v>
      </c>
      <c r="W477" s="108">
        <v>2</v>
      </c>
      <c r="X477" s="113">
        <v>2019</v>
      </c>
      <c r="Y477" s="113">
        <v>41</v>
      </c>
      <c r="Z477" s="113">
        <v>0</v>
      </c>
      <c r="AA477" s="114" t="s">
        <v>595</v>
      </c>
      <c r="AB477" s="108">
        <v>782</v>
      </c>
      <c r="AC477" s="109" t="s">
        <v>595</v>
      </c>
      <c r="AD477" s="196" t="s">
        <v>989</v>
      </c>
      <c r="AE477" s="196" t="s">
        <v>989</v>
      </c>
      <c r="AF477" s="197">
        <f>AE477-AD477</f>
        <v>0</v>
      </c>
      <c r="AG477" s="198">
        <f>IF(AI477="SI",0,J477)</f>
        <v>159.2</v>
      </c>
      <c r="AH477" s="199">
        <f>AG477*AF477</f>
        <v>0</v>
      </c>
      <c r="AI477" s="200"/>
    </row>
    <row r="478" spans="1:35" ht="24">
      <c r="A478" s="108">
        <v>2019</v>
      </c>
      <c r="B478" s="108">
        <v>239</v>
      </c>
      <c r="C478" s="109" t="s">
        <v>982</v>
      </c>
      <c r="D478" s="194" t="s">
        <v>990</v>
      </c>
      <c r="E478" s="109" t="s">
        <v>985</v>
      </c>
      <c r="F478" s="201" t="s">
        <v>991</v>
      </c>
      <c r="G478" s="112">
        <v>15.92</v>
      </c>
      <c r="H478" s="112">
        <v>15.92</v>
      </c>
      <c r="I478" s="143" t="s">
        <v>79</v>
      </c>
      <c r="J478" s="112">
        <f>IF(I478="SI",G478-H478,G478)</f>
        <v>0</v>
      </c>
      <c r="K478" s="195" t="s">
        <v>259</v>
      </c>
      <c r="L478" s="108">
        <v>2019</v>
      </c>
      <c r="M478" s="108">
        <v>2974</v>
      </c>
      <c r="N478" s="109" t="s">
        <v>982</v>
      </c>
      <c r="O478" s="111" t="s">
        <v>260</v>
      </c>
      <c r="P478" s="109" t="s">
        <v>261</v>
      </c>
      <c r="Q478" s="109" t="s">
        <v>261</v>
      </c>
      <c r="R478" s="108">
        <v>3</v>
      </c>
      <c r="S478" s="111" t="s">
        <v>162</v>
      </c>
      <c r="T478" s="108">
        <v>1040103</v>
      </c>
      <c r="U478" s="108">
        <v>1460</v>
      </c>
      <c r="V478" s="108">
        <v>4</v>
      </c>
      <c r="W478" s="108">
        <v>2</v>
      </c>
      <c r="X478" s="113">
        <v>2019</v>
      </c>
      <c r="Y478" s="113">
        <v>41</v>
      </c>
      <c r="Z478" s="113">
        <v>0</v>
      </c>
      <c r="AA478" s="114" t="s">
        <v>595</v>
      </c>
      <c r="AB478" s="108">
        <v>787</v>
      </c>
      <c r="AC478" s="109" t="s">
        <v>595</v>
      </c>
      <c r="AD478" s="196" t="s">
        <v>989</v>
      </c>
      <c r="AE478" s="196" t="s">
        <v>989</v>
      </c>
      <c r="AF478" s="197">
        <f>AE478-AD478</f>
        <v>0</v>
      </c>
      <c r="AG478" s="198">
        <f>IF(AI478="SI",0,J478)</f>
        <v>0</v>
      </c>
      <c r="AH478" s="199">
        <f>AG478*AF478</f>
        <v>0</v>
      </c>
      <c r="AI478" s="200"/>
    </row>
    <row r="479" spans="1:35" ht="24">
      <c r="A479" s="108">
        <v>2019</v>
      </c>
      <c r="B479" s="108">
        <v>239</v>
      </c>
      <c r="C479" s="109" t="s">
        <v>982</v>
      </c>
      <c r="D479" s="194" t="s">
        <v>990</v>
      </c>
      <c r="E479" s="109" t="s">
        <v>985</v>
      </c>
      <c r="F479" s="201" t="s">
        <v>988</v>
      </c>
      <c r="G479" s="112">
        <v>89.93</v>
      </c>
      <c r="H479" s="112">
        <v>0</v>
      </c>
      <c r="I479" s="143" t="s">
        <v>79</v>
      </c>
      <c r="J479" s="112">
        <f>IF(I479="SI",G479-H479,G479)</f>
        <v>89.93</v>
      </c>
      <c r="K479" s="195" t="s">
        <v>259</v>
      </c>
      <c r="L479" s="108">
        <v>2019</v>
      </c>
      <c r="M479" s="108">
        <v>2974</v>
      </c>
      <c r="N479" s="109" t="s">
        <v>982</v>
      </c>
      <c r="O479" s="111" t="s">
        <v>260</v>
      </c>
      <c r="P479" s="109" t="s">
        <v>261</v>
      </c>
      <c r="Q479" s="109" t="s">
        <v>261</v>
      </c>
      <c r="R479" s="108">
        <v>3</v>
      </c>
      <c r="S479" s="111" t="s">
        <v>162</v>
      </c>
      <c r="T479" s="108">
        <v>1040203</v>
      </c>
      <c r="U479" s="108">
        <v>1570</v>
      </c>
      <c r="V479" s="108">
        <v>4</v>
      </c>
      <c r="W479" s="108">
        <v>2</v>
      </c>
      <c r="X479" s="113">
        <v>2019</v>
      </c>
      <c r="Y479" s="113">
        <v>42</v>
      </c>
      <c r="Z479" s="113">
        <v>0</v>
      </c>
      <c r="AA479" s="114" t="s">
        <v>595</v>
      </c>
      <c r="AB479" s="108">
        <v>783</v>
      </c>
      <c r="AC479" s="109" t="s">
        <v>595</v>
      </c>
      <c r="AD479" s="196" t="s">
        <v>989</v>
      </c>
      <c r="AE479" s="196" t="s">
        <v>989</v>
      </c>
      <c r="AF479" s="197">
        <f>AE479-AD479</f>
        <v>0</v>
      </c>
      <c r="AG479" s="198">
        <f>IF(AI479="SI",0,J479)</f>
        <v>89.93</v>
      </c>
      <c r="AH479" s="199">
        <f>AG479*AF479</f>
        <v>0</v>
      </c>
      <c r="AI479" s="200"/>
    </row>
    <row r="480" spans="1:35" ht="24">
      <c r="A480" s="108">
        <v>2019</v>
      </c>
      <c r="B480" s="108">
        <v>239</v>
      </c>
      <c r="C480" s="109" t="s">
        <v>982</v>
      </c>
      <c r="D480" s="194" t="s">
        <v>990</v>
      </c>
      <c r="E480" s="109" t="s">
        <v>985</v>
      </c>
      <c r="F480" s="201" t="s">
        <v>991</v>
      </c>
      <c r="G480" s="112">
        <v>8.99</v>
      </c>
      <c r="H480" s="112">
        <v>8.99</v>
      </c>
      <c r="I480" s="143" t="s">
        <v>79</v>
      </c>
      <c r="J480" s="112">
        <f>IF(I480="SI",G480-H480,G480)</f>
        <v>0</v>
      </c>
      <c r="K480" s="195" t="s">
        <v>259</v>
      </c>
      <c r="L480" s="108">
        <v>2019</v>
      </c>
      <c r="M480" s="108">
        <v>2974</v>
      </c>
      <c r="N480" s="109" t="s">
        <v>982</v>
      </c>
      <c r="O480" s="111" t="s">
        <v>260</v>
      </c>
      <c r="P480" s="109" t="s">
        <v>261</v>
      </c>
      <c r="Q480" s="109" t="s">
        <v>261</v>
      </c>
      <c r="R480" s="108">
        <v>3</v>
      </c>
      <c r="S480" s="111" t="s">
        <v>162</v>
      </c>
      <c r="T480" s="108">
        <v>1040203</v>
      </c>
      <c r="U480" s="108">
        <v>1570</v>
      </c>
      <c r="V480" s="108">
        <v>4</v>
      </c>
      <c r="W480" s="108">
        <v>2</v>
      </c>
      <c r="X480" s="113">
        <v>2019</v>
      </c>
      <c r="Y480" s="113">
        <v>42</v>
      </c>
      <c r="Z480" s="113">
        <v>0</v>
      </c>
      <c r="AA480" s="114" t="s">
        <v>595</v>
      </c>
      <c r="AB480" s="108">
        <v>788</v>
      </c>
      <c r="AC480" s="109" t="s">
        <v>595</v>
      </c>
      <c r="AD480" s="196" t="s">
        <v>989</v>
      </c>
      <c r="AE480" s="196" t="s">
        <v>989</v>
      </c>
      <c r="AF480" s="197">
        <f>AE480-AD480</f>
        <v>0</v>
      </c>
      <c r="AG480" s="198">
        <f>IF(AI480="SI",0,J480)</f>
        <v>0</v>
      </c>
      <c r="AH480" s="199">
        <f>AG480*AF480</f>
        <v>0</v>
      </c>
      <c r="AI480" s="200"/>
    </row>
    <row r="481" spans="1:35" ht="24">
      <c r="A481" s="108">
        <v>2019</v>
      </c>
      <c r="B481" s="108">
        <v>239</v>
      </c>
      <c r="C481" s="109" t="s">
        <v>982</v>
      </c>
      <c r="D481" s="194" t="s">
        <v>990</v>
      </c>
      <c r="E481" s="109" t="s">
        <v>985</v>
      </c>
      <c r="F481" s="201" t="s">
        <v>988</v>
      </c>
      <c r="G481" s="112">
        <v>55.25</v>
      </c>
      <c r="H481" s="112">
        <v>0</v>
      </c>
      <c r="I481" s="143" t="s">
        <v>79</v>
      </c>
      <c r="J481" s="112">
        <f>IF(I481="SI",G481-H481,G481)</f>
        <v>55.25</v>
      </c>
      <c r="K481" s="195" t="s">
        <v>259</v>
      </c>
      <c r="L481" s="108">
        <v>2019</v>
      </c>
      <c r="M481" s="108">
        <v>2974</v>
      </c>
      <c r="N481" s="109" t="s">
        <v>982</v>
      </c>
      <c r="O481" s="111" t="s">
        <v>260</v>
      </c>
      <c r="P481" s="109" t="s">
        <v>261</v>
      </c>
      <c r="Q481" s="109" t="s">
        <v>261</v>
      </c>
      <c r="R481" s="108">
        <v>3</v>
      </c>
      <c r="S481" s="111" t="s">
        <v>162</v>
      </c>
      <c r="T481" s="108">
        <v>1010503</v>
      </c>
      <c r="U481" s="108">
        <v>470</v>
      </c>
      <c r="V481" s="108">
        <v>6</v>
      </c>
      <c r="W481" s="108">
        <v>1</v>
      </c>
      <c r="X481" s="113">
        <v>2019</v>
      </c>
      <c r="Y481" s="113">
        <v>52</v>
      </c>
      <c r="Z481" s="113">
        <v>0</v>
      </c>
      <c r="AA481" s="114" t="s">
        <v>595</v>
      </c>
      <c r="AB481" s="108">
        <v>781</v>
      </c>
      <c r="AC481" s="109" t="s">
        <v>595</v>
      </c>
      <c r="AD481" s="196" t="s">
        <v>989</v>
      </c>
      <c r="AE481" s="196" t="s">
        <v>989</v>
      </c>
      <c r="AF481" s="197">
        <f>AE481-AD481</f>
        <v>0</v>
      </c>
      <c r="AG481" s="198">
        <f>IF(AI481="SI",0,J481)</f>
        <v>55.25</v>
      </c>
      <c r="AH481" s="199">
        <f>AG481*AF481</f>
        <v>0</v>
      </c>
      <c r="AI481" s="200"/>
    </row>
    <row r="482" spans="1:35" ht="24">
      <c r="A482" s="108">
        <v>2019</v>
      </c>
      <c r="B482" s="108">
        <v>239</v>
      </c>
      <c r="C482" s="109" t="s">
        <v>982</v>
      </c>
      <c r="D482" s="194" t="s">
        <v>990</v>
      </c>
      <c r="E482" s="109" t="s">
        <v>985</v>
      </c>
      <c r="F482" s="201" t="s">
        <v>991</v>
      </c>
      <c r="G482" s="112">
        <v>12.16</v>
      </c>
      <c r="H482" s="112">
        <v>12.16</v>
      </c>
      <c r="I482" s="143" t="s">
        <v>79</v>
      </c>
      <c r="J482" s="112">
        <f>IF(I482="SI",G482-H482,G482)</f>
        <v>0</v>
      </c>
      <c r="K482" s="195" t="s">
        <v>259</v>
      </c>
      <c r="L482" s="108">
        <v>2019</v>
      </c>
      <c r="M482" s="108">
        <v>2974</v>
      </c>
      <c r="N482" s="109" t="s">
        <v>982</v>
      </c>
      <c r="O482" s="111" t="s">
        <v>260</v>
      </c>
      <c r="P482" s="109" t="s">
        <v>261</v>
      </c>
      <c r="Q482" s="109" t="s">
        <v>261</v>
      </c>
      <c r="R482" s="108">
        <v>3</v>
      </c>
      <c r="S482" s="111" t="s">
        <v>162</v>
      </c>
      <c r="T482" s="108">
        <v>1010503</v>
      </c>
      <c r="U482" s="108">
        <v>470</v>
      </c>
      <c r="V482" s="108">
        <v>6</v>
      </c>
      <c r="W482" s="108">
        <v>1</v>
      </c>
      <c r="X482" s="113">
        <v>2019</v>
      </c>
      <c r="Y482" s="113">
        <v>52</v>
      </c>
      <c r="Z482" s="113">
        <v>0</v>
      </c>
      <c r="AA482" s="114" t="s">
        <v>595</v>
      </c>
      <c r="AB482" s="108">
        <v>786</v>
      </c>
      <c r="AC482" s="109" t="s">
        <v>595</v>
      </c>
      <c r="AD482" s="196" t="s">
        <v>989</v>
      </c>
      <c r="AE482" s="196" t="s">
        <v>989</v>
      </c>
      <c r="AF482" s="197">
        <f>AE482-AD482</f>
        <v>0</v>
      </c>
      <c r="AG482" s="198">
        <f>IF(AI482="SI",0,J482)</f>
        <v>0</v>
      </c>
      <c r="AH482" s="199">
        <f>AG482*AF482</f>
        <v>0</v>
      </c>
      <c r="AI482" s="200"/>
    </row>
    <row r="483" spans="1:35" ht="24">
      <c r="A483" s="108">
        <v>2019</v>
      </c>
      <c r="B483" s="108">
        <v>239</v>
      </c>
      <c r="C483" s="109" t="s">
        <v>982</v>
      </c>
      <c r="D483" s="194" t="s">
        <v>990</v>
      </c>
      <c r="E483" s="109" t="s">
        <v>985</v>
      </c>
      <c r="F483" s="201" t="s">
        <v>988</v>
      </c>
      <c r="G483" s="112">
        <v>312.81</v>
      </c>
      <c r="H483" s="112">
        <v>0</v>
      </c>
      <c r="I483" s="143" t="s">
        <v>79</v>
      </c>
      <c r="J483" s="112">
        <f>IF(I483="SI",G483-H483,G483)</f>
        <v>312.81</v>
      </c>
      <c r="K483" s="195" t="s">
        <v>259</v>
      </c>
      <c r="L483" s="108">
        <v>2019</v>
      </c>
      <c r="M483" s="108">
        <v>2974</v>
      </c>
      <c r="N483" s="109" t="s">
        <v>982</v>
      </c>
      <c r="O483" s="111" t="s">
        <v>260</v>
      </c>
      <c r="P483" s="109" t="s">
        <v>261</v>
      </c>
      <c r="Q483" s="109" t="s">
        <v>261</v>
      </c>
      <c r="R483" s="108">
        <v>3</v>
      </c>
      <c r="S483" s="111" t="s">
        <v>162</v>
      </c>
      <c r="T483" s="108">
        <v>1010503</v>
      </c>
      <c r="U483" s="108">
        <v>470</v>
      </c>
      <c r="V483" s="108">
        <v>2</v>
      </c>
      <c r="W483" s="108">
        <v>1</v>
      </c>
      <c r="X483" s="113">
        <v>2019</v>
      </c>
      <c r="Y483" s="113">
        <v>40</v>
      </c>
      <c r="Z483" s="113">
        <v>0</v>
      </c>
      <c r="AA483" s="114" t="s">
        <v>595</v>
      </c>
      <c r="AB483" s="108">
        <v>780</v>
      </c>
      <c r="AC483" s="109" t="s">
        <v>595</v>
      </c>
      <c r="AD483" s="196" t="s">
        <v>989</v>
      </c>
      <c r="AE483" s="196" t="s">
        <v>989</v>
      </c>
      <c r="AF483" s="197">
        <f>AE483-AD483</f>
        <v>0</v>
      </c>
      <c r="AG483" s="198">
        <f>IF(AI483="SI",0,J483)</f>
        <v>312.81</v>
      </c>
      <c r="AH483" s="199">
        <f>AG483*AF483</f>
        <v>0</v>
      </c>
      <c r="AI483" s="200"/>
    </row>
    <row r="484" spans="1:35" ht="24">
      <c r="A484" s="108">
        <v>2019</v>
      </c>
      <c r="B484" s="108">
        <v>239</v>
      </c>
      <c r="C484" s="109" t="s">
        <v>982</v>
      </c>
      <c r="D484" s="194" t="s">
        <v>990</v>
      </c>
      <c r="E484" s="109" t="s">
        <v>985</v>
      </c>
      <c r="F484" s="201" t="s">
        <v>991</v>
      </c>
      <c r="G484" s="112">
        <v>68.82</v>
      </c>
      <c r="H484" s="112">
        <v>68.82</v>
      </c>
      <c r="I484" s="143" t="s">
        <v>79</v>
      </c>
      <c r="J484" s="112">
        <f>IF(I484="SI",G484-H484,G484)</f>
        <v>0</v>
      </c>
      <c r="K484" s="195" t="s">
        <v>259</v>
      </c>
      <c r="L484" s="108">
        <v>2019</v>
      </c>
      <c r="M484" s="108">
        <v>2974</v>
      </c>
      <c r="N484" s="109" t="s">
        <v>982</v>
      </c>
      <c r="O484" s="111" t="s">
        <v>260</v>
      </c>
      <c r="P484" s="109" t="s">
        <v>261</v>
      </c>
      <c r="Q484" s="109" t="s">
        <v>261</v>
      </c>
      <c r="R484" s="108">
        <v>3</v>
      </c>
      <c r="S484" s="111" t="s">
        <v>162</v>
      </c>
      <c r="T484" s="108">
        <v>1010503</v>
      </c>
      <c r="U484" s="108">
        <v>470</v>
      </c>
      <c r="V484" s="108">
        <v>2</v>
      </c>
      <c r="W484" s="108">
        <v>1</v>
      </c>
      <c r="X484" s="113">
        <v>2019</v>
      </c>
      <c r="Y484" s="113">
        <v>40</v>
      </c>
      <c r="Z484" s="113">
        <v>0</v>
      </c>
      <c r="AA484" s="114" t="s">
        <v>595</v>
      </c>
      <c r="AB484" s="108">
        <v>785</v>
      </c>
      <c r="AC484" s="109" t="s">
        <v>595</v>
      </c>
      <c r="AD484" s="196" t="s">
        <v>989</v>
      </c>
      <c r="AE484" s="196" t="s">
        <v>989</v>
      </c>
      <c r="AF484" s="197">
        <f>AE484-AD484</f>
        <v>0</v>
      </c>
      <c r="AG484" s="198">
        <f>IF(AI484="SI",0,J484)</f>
        <v>0</v>
      </c>
      <c r="AH484" s="199">
        <f>AG484*AF484</f>
        <v>0</v>
      </c>
      <c r="AI484" s="200"/>
    </row>
    <row r="485" spans="1:35" ht="36">
      <c r="A485" s="108">
        <v>2019</v>
      </c>
      <c r="B485" s="108">
        <v>240</v>
      </c>
      <c r="C485" s="109" t="s">
        <v>992</v>
      </c>
      <c r="D485" s="194" t="s">
        <v>993</v>
      </c>
      <c r="E485" s="109" t="s">
        <v>780</v>
      </c>
      <c r="F485" s="201" t="s">
        <v>994</v>
      </c>
      <c r="G485" s="112">
        <v>1067.48</v>
      </c>
      <c r="H485" s="112">
        <v>97.04</v>
      </c>
      <c r="I485" s="143" t="s">
        <v>79</v>
      </c>
      <c r="J485" s="112">
        <f>IF(I485="SI",G485-H485,G485)</f>
        <v>970.44</v>
      </c>
      <c r="K485" s="195" t="s">
        <v>84</v>
      </c>
      <c r="L485" s="108">
        <v>2019</v>
      </c>
      <c r="M485" s="108">
        <v>3034</v>
      </c>
      <c r="N485" s="109" t="s">
        <v>995</v>
      </c>
      <c r="O485" s="111" t="s">
        <v>817</v>
      </c>
      <c r="P485" s="109" t="s">
        <v>128</v>
      </c>
      <c r="Q485" s="109" t="s">
        <v>128</v>
      </c>
      <c r="R485" s="108">
        <v>1</v>
      </c>
      <c r="S485" s="111" t="s">
        <v>85</v>
      </c>
      <c r="T485" s="108">
        <v>1090503</v>
      </c>
      <c r="U485" s="108">
        <v>3550</v>
      </c>
      <c r="V485" s="108">
        <v>2</v>
      </c>
      <c r="W485" s="108">
        <v>2</v>
      </c>
      <c r="X485" s="113">
        <v>2019</v>
      </c>
      <c r="Y485" s="113">
        <v>113</v>
      </c>
      <c r="Z485" s="113">
        <v>0</v>
      </c>
      <c r="AA485" s="114" t="s">
        <v>820</v>
      </c>
      <c r="AB485" s="108">
        <v>841</v>
      </c>
      <c r="AC485" s="109" t="s">
        <v>820</v>
      </c>
      <c r="AD485" s="196" t="s">
        <v>742</v>
      </c>
      <c r="AE485" s="196" t="s">
        <v>820</v>
      </c>
      <c r="AF485" s="197">
        <f>AE485-AD485</f>
        <v>-7</v>
      </c>
      <c r="AG485" s="198">
        <f>IF(AI485="SI",0,J485)</f>
        <v>970.44</v>
      </c>
      <c r="AH485" s="199">
        <f>AG485*AF485</f>
        <v>-6793.08</v>
      </c>
      <c r="AI485" s="200"/>
    </row>
    <row r="486" spans="1:35" ht="36">
      <c r="A486" s="108">
        <v>2019</v>
      </c>
      <c r="B486" s="108">
        <v>241</v>
      </c>
      <c r="C486" s="109" t="s">
        <v>992</v>
      </c>
      <c r="D486" s="194" t="s">
        <v>996</v>
      </c>
      <c r="E486" s="109" t="s">
        <v>780</v>
      </c>
      <c r="F486" s="201" t="s">
        <v>997</v>
      </c>
      <c r="G486" s="112">
        <v>436.03</v>
      </c>
      <c r="H486" s="112">
        <v>78.63</v>
      </c>
      <c r="I486" s="143" t="s">
        <v>79</v>
      </c>
      <c r="J486" s="112">
        <f>IF(I486="SI",G486-H486,G486)</f>
        <v>357.4</v>
      </c>
      <c r="K486" s="195" t="s">
        <v>84</v>
      </c>
      <c r="L486" s="108">
        <v>2019</v>
      </c>
      <c r="M486" s="108">
        <v>2992</v>
      </c>
      <c r="N486" s="109" t="s">
        <v>998</v>
      </c>
      <c r="O486" s="111" t="s">
        <v>151</v>
      </c>
      <c r="P486" s="109" t="s">
        <v>152</v>
      </c>
      <c r="Q486" s="109" t="s">
        <v>153</v>
      </c>
      <c r="R486" s="108">
        <v>1</v>
      </c>
      <c r="S486" s="111" t="s">
        <v>85</v>
      </c>
      <c r="T486" s="108">
        <v>1080203</v>
      </c>
      <c r="U486" s="108">
        <v>2890</v>
      </c>
      <c r="V486" s="108">
        <v>2</v>
      </c>
      <c r="W486" s="108">
        <v>1</v>
      </c>
      <c r="X486" s="113">
        <v>2019</v>
      </c>
      <c r="Y486" s="113">
        <v>60</v>
      </c>
      <c r="Z486" s="113">
        <v>0</v>
      </c>
      <c r="AA486" s="114" t="s">
        <v>820</v>
      </c>
      <c r="AB486" s="108">
        <v>846</v>
      </c>
      <c r="AC486" s="109" t="s">
        <v>820</v>
      </c>
      <c r="AD486" s="196" t="s">
        <v>999</v>
      </c>
      <c r="AE486" s="196" t="s">
        <v>820</v>
      </c>
      <c r="AF486" s="197">
        <f>AE486-AD486</f>
        <v>4</v>
      </c>
      <c r="AG486" s="198">
        <f>IF(AI486="SI",0,J486)</f>
        <v>357.4</v>
      </c>
      <c r="AH486" s="199">
        <f>AG486*AF486</f>
        <v>1429.6</v>
      </c>
      <c r="AI486" s="200"/>
    </row>
    <row r="487" spans="1:35" ht="36">
      <c r="A487" s="108">
        <v>2019</v>
      </c>
      <c r="B487" s="108">
        <v>242</v>
      </c>
      <c r="C487" s="109" t="s">
        <v>992</v>
      </c>
      <c r="D487" s="194" t="s">
        <v>1000</v>
      </c>
      <c r="E487" s="109" t="s">
        <v>903</v>
      </c>
      <c r="F487" s="201" t="s">
        <v>994</v>
      </c>
      <c r="G487" s="112">
        <v>5832.5</v>
      </c>
      <c r="H487" s="112">
        <v>530.23</v>
      </c>
      <c r="I487" s="143" t="s">
        <v>79</v>
      </c>
      <c r="J487" s="112">
        <f>IF(I487="SI",G487-H487,G487)</f>
        <v>5302.27</v>
      </c>
      <c r="K487" s="195" t="s">
        <v>84</v>
      </c>
      <c r="L487" s="108">
        <v>2019</v>
      </c>
      <c r="M487" s="108">
        <v>3116</v>
      </c>
      <c r="N487" s="109" t="s">
        <v>903</v>
      </c>
      <c r="O487" s="111" t="s">
        <v>92</v>
      </c>
      <c r="P487" s="109" t="s">
        <v>93</v>
      </c>
      <c r="Q487" s="109" t="s">
        <v>93</v>
      </c>
      <c r="R487" s="108">
        <v>1</v>
      </c>
      <c r="S487" s="111" t="s">
        <v>85</v>
      </c>
      <c r="T487" s="108">
        <v>1090503</v>
      </c>
      <c r="U487" s="108">
        <v>3550</v>
      </c>
      <c r="V487" s="108">
        <v>2</v>
      </c>
      <c r="W487" s="108">
        <v>1</v>
      </c>
      <c r="X487" s="113">
        <v>2019</v>
      </c>
      <c r="Y487" s="113">
        <v>3</v>
      </c>
      <c r="Z487" s="113">
        <v>0</v>
      </c>
      <c r="AA487" s="114" t="s">
        <v>1001</v>
      </c>
      <c r="AB487" s="108">
        <v>1165</v>
      </c>
      <c r="AC487" s="109" t="s">
        <v>1001</v>
      </c>
      <c r="AD487" s="196" t="s">
        <v>742</v>
      </c>
      <c r="AE487" s="196" t="s">
        <v>1001</v>
      </c>
      <c r="AF487" s="197">
        <f>AE487-AD487</f>
        <v>91</v>
      </c>
      <c r="AG487" s="198">
        <f>IF(AI487="SI",0,J487)</f>
        <v>5302.27</v>
      </c>
      <c r="AH487" s="199">
        <f>AG487*AF487</f>
        <v>482506.57000000007</v>
      </c>
      <c r="AI487" s="200"/>
    </row>
    <row r="488" spans="1:35" ht="36">
      <c r="A488" s="108">
        <v>2019</v>
      </c>
      <c r="B488" s="108">
        <v>243</v>
      </c>
      <c r="C488" s="109" t="s">
        <v>992</v>
      </c>
      <c r="D488" s="194" t="s">
        <v>1002</v>
      </c>
      <c r="E488" s="109" t="s">
        <v>780</v>
      </c>
      <c r="F488" s="201" t="s">
        <v>1003</v>
      </c>
      <c r="G488" s="112">
        <v>71.98</v>
      </c>
      <c r="H488" s="112">
        <v>12.98</v>
      </c>
      <c r="I488" s="143" t="s">
        <v>79</v>
      </c>
      <c r="J488" s="112">
        <f>IF(I488="SI",G488-H488,G488)</f>
        <v>59</v>
      </c>
      <c r="K488" s="195" t="s">
        <v>1004</v>
      </c>
      <c r="L488" s="108">
        <v>2019</v>
      </c>
      <c r="M488" s="108">
        <v>2982</v>
      </c>
      <c r="N488" s="109" t="s">
        <v>998</v>
      </c>
      <c r="O488" s="111" t="s">
        <v>403</v>
      </c>
      <c r="P488" s="109" t="s">
        <v>404</v>
      </c>
      <c r="Q488" s="109" t="s">
        <v>405</v>
      </c>
      <c r="R488" s="108">
        <v>2</v>
      </c>
      <c r="S488" s="111" t="s">
        <v>103</v>
      </c>
      <c r="T488" s="108">
        <v>1010202</v>
      </c>
      <c r="U488" s="108">
        <v>130</v>
      </c>
      <c r="V488" s="108">
        <v>2</v>
      </c>
      <c r="W488" s="108">
        <v>1</v>
      </c>
      <c r="X488" s="113">
        <v>2019</v>
      </c>
      <c r="Y488" s="113">
        <v>219</v>
      </c>
      <c r="Z488" s="113">
        <v>0</v>
      </c>
      <c r="AA488" s="114" t="s">
        <v>595</v>
      </c>
      <c r="AB488" s="108">
        <v>763</v>
      </c>
      <c r="AC488" s="109" t="s">
        <v>595</v>
      </c>
      <c r="AD488" s="196" t="s">
        <v>742</v>
      </c>
      <c r="AE488" s="196" t="s">
        <v>595</v>
      </c>
      <c r="AF488" s="197">
        <f>AE488-AD488</f>
        <v>-33</v>
      </c>
      <c r="AG488" s="198">
        <f>IF(AI488="SI",0,J488)</f>
        <v>59</v>
      </c>
      <c r="AH488" s="199">
        <f>AG488*AF488</f>
        <v>-1947</v>
      </c>
      <c r="AI488" s="200"/>
    </row>
    <row r="489" spans="1:35" ht="48">
      <c r="A489" s="108">
        <v>2019</v>
      </c>
      <c r="B489" s="108">
        <v>244</v>
      </c>
      <c r="C489" s="109" t="s">
        <v>992</v>
      </c>
      <c r="D489" s="194" t="s">
        <v>1005</v>
      </c>
      <c r="E489" s="109" t="s">
        <v>780</v>
      </c>
      <c r="F489" s="201" t="s">
        <v>1006</v>
      </c>
      <c r="G489" s="112">
        <v>435.54</v>
      </c>
      <c r="H489" s="112">
        <v>78.54</v>
      </c>
      <c r="I489" s="143" t="s">
        <v>79</v>
      </c>
      <c r="J489" s="112">
        <f>IF(I489="SI",G489-H489,G489)</f>
        <v>357</v>
      </c>
      <c r="K489" s="195" t="s">
        <v>473</v>
      </c>
      <c r="L489" s="108">
        <v>2019</v>
      </c>
      <c r="M489" s="108">
        <v>3080</v>
      </c>
      <c r="N489" s="109" t="s">
        <v>1007</v>
      </c>
      <c r="O489" s="111" t="s">
        <v>294</v>
      </c>
      <c r="P489" s="109" t="s">
        <v>295</v>
      </c>
      <c r="Q489" s="109" t="s">
        <v>84</v>
      </c>
      <c r="R489" s="108">
        <v>1</v>
      </c>
      <c r="S489" s="111" t="s">
        <v>85</v>
      </c>
      <c r="T489" s="108">
        <v>1010503</v>
      </c>
      <c r="U489" s="108">
        <v>470</v>
      </c>
      <c r="V489" s="108">
        <v>4</v>
      </c>
      <c r="W489" s="108">
        <v>1</v>
      </c>
      <c r="X489" s="113">
        <v>2019</v>
      </c>
      <c r="Y489" s="113">
        <v>17</v>
      </c>
      <c r="Z489" s="113">
        <v>0</v>
      </c>
      <c r="AA489" s="114" t="s">
        <v>595</v>
      </c>
      <c r="AB489" s="108">
        <v>762</v>
      </c>
      <c r="AC489" s="109" t="s">
        <v>595</v>
      </c>
      <c r="AD489" s="196" t="s">
        <v>858</v>
      </c>
      <c r="AE489" s="196" t="s">
        <v>595</v>
      </c>
      <c r="AF489" s="197">
        <f>AE489-AD489</f>
        <v>-3</v>
      </c>
      <c r="AG489" s="198">
        <f>IF(AI489="SI",0,J489)</f>
        <v>357</v>
      </c>
      <c r="AH489" s="199">
        <f>AG489*AF489</f>
        <v>-1071</v>
      </c>
      <c r="AI489" s="200"/>
    </row>
    <row r="490" spans="1:35" ht="24">
      <c r="A490" s="108">
        <v>2019</v>
      </c>
      <c r="B490" s="108">
        <v>245</v>
      </c>
      <c r="C490" s="109" t="s">
        <v>992</v>
      </c>
      <c r="D490" s="194" t="s">
        <v>1008</v>
      </c>
      <c r="E490" s="109" t="s">
        <v>1009</v>
      </c>
      <c r="F490" s="201" t="s">
        <v>1010</v>
      </c>
      <c r="G490" s="112">
        <v>30.87</v>
      </c>
      <c r="H490" s="112">
        <v>5.57</v>
      </c>
      <c r="I490" s="143" t="s">
        <v>79</v>
      </c>
      <c r="J490" s="112">
        <f>IF(I490="SI",G490-H490,G490)</f>
        <v>25.3</v>
      </c>
      <c r="K490" s="195" t="s">
        <v>428</v>
      </c>
      <c r="L490" s="108">
        <v>2019</v>
      </c>
      <c r="M490" s="108">
        <v>3051</v>
      </c>
      <c r="N490" s="109" t="s">
        <v>950</v>
      </c>
      <c r="O490" s="111" t="s">
        <v>308</v>
      </c>
      <c r="P490" s="109" t="s">
        <v>309</v>
      </c>
      <c r="Q490" s="109" t="s">
        <v>309</v>
      </c>
      <c r="R490" s="108">
        <v>1</v>
      </c>
      <c r="S490" s="111" t="s">
        <v>85</v>
      </c>
      <c r="T490" s="108">
        <v>1010303</v>
      </c>
      <c r="U490" s="108">
        <v>250</v>
      </c>
      <c r="V490" s="108">
        <v>2</v>
      </c>
      <c r="W490" s="108">
        <v>1</v>
      </c>
      <c r="X490" s="113">
        <v>2019</v>
      </c>
      <c r="Y490" s="113">
        <v>57</v>
      </c>
      <c r="Z490" s="113">
        <v>0</v>
      </c>
      <c r="AA490" s="114" t="s">
        <v>595</v>
      </c>
      <c r="AB490" s="108">
        <v>769</v>
      </c>
      <c r="AC490" s="109" t="s">
        <v>595</v>
      </c>
      <c r="AD490" s="196" t="s">
        <v>858</v>
      </c>
      <c r="AE490" s="196" t="s">
        <v>595</v>
      </c>
      <c r="AF490" s="197">
        <f>AE490-AD490</f>
        <v>-3</v>
      </c>
      <c r="AG490" s="198">
        <f>IF(AI490="SI",0,J490)</f>
        <v>25.3</v>
      </c>
      <c r="AH490" s="199">
        <f>AG490*AF490</f>
        <v>-75.9</v>
      </c>
      <c r="AI490" s="200"/>
    </row>
    <row r="491" spans="1:35" ht="24">
      <c r="A491" s="108">
        <v>2019</v>
      </c>
      <c r="B491" s="108">
        <v>245</v>
      </c>
      <c r="C491" s="109" t="s">
        <v>992</v>
      </c>
      <c r="D491" s="194" t="s">
        <v>1008</v>
      </c>
      <c r="E491" s="109" t="s">
        <v>1009</v>
      </c>
      <c r="F491" s="201" t="s">
        <v>1010</v>
      </c>
      <c r="G491" s="112">
        <v>4.42</v>
      </c>
      <c r="H491" s="112">
        <v>0.8</v>
      </c>
      <c r="I491" s="143" t="s">
        <v>79</v>
      </c>
      <c r="J491" s="112">
        <f>IF(I491="SI",G491-H491,G491)</f>
        <v>3.62</v>
      </c>
      <c r="K491" s="195" t="s">
        <v>428</v>
      </c>
      <c r="L491" s="108">
        <v>2019</v>
      </c>
      <c r="M491" s="108">
        <v>3051</v>
      </c>
      <c r="N491" s="109" t="s">
        <v>950</v>
      </c>
      <c r="O491" s="111" t="s">
        <v>308</v>
      </c>
      <c r="P491" s="109" t="s">
        <v>309</v>
      </c>
      <c r="Q491" s="109" t="s">
        <v>309</v>
      </c>
      <c r="R491" s="108">
        <v>1</v>
      </c>
      <c r="S491" s="111" t="s">
        <v>85</v>
      </c>
      <c r="T491" s="108">
        <v>1040103</v>
      </c>
      <c r="U491" s="108">
        <v>1460</v>
      </c>
      <c r="V491" s="108">
        <v>4</v>
      </c>
      <c r="W491" s="108">
        <v>3</v>
      </c>
      <c r="X491" s="113">
        <v>2019</v>
      </c>
      <c r="Y491" s="113">
        <v>58</v>
      </c>
      <c r="Z491" s="113">
        <v>0</v>
      </c>
      <c r="AA491" s="114" t="s">
        <v>595</v>
      </c>
      <c r="AB491" s="108">
        <v>770</v>
      </c>
      <c r="AC491" s="109" t="s">
        <v>595</v>
      </c>
      <c r="AD491" s="196" t="s">
        <v>858</v>
      </c>
      <c r="AE491" s="196" t="s">
        <v>595</v>
      </c>
      <c r="AF491" s="197">
        <f>AE491-AD491</f>
        <v>-3</v>
      </c>
      <c r="AG491" s="198">
        <f>IF(AI491="SI",0,J491)</f>
        <v>3.62</v>
      </c>
      <c r="AH491" s="199">
        <f>AG491*AF491</f>
        <v>-10.86</v>
      </c>
      <c r="AI491" s="200"/>
    </row>
    <row r="492" spans="1:35" ht="24">
      <c r="A492" s="108">
        <v>2019</v>
      </c>
      <c r="B492" s="108">
        <v>245</v>
      </c>
      <c r="C492" s="109" t="s">
        <v>992</v>
      </c>
      <c r="D492" s="194" t="s">
        <v>1008</v>
      </c>
      <c r="E492" s="109" t="s">
        <v>1009</v>
      </c>
      <c r="F492" s="201" t="s">
        <v>1010</v>
      </c>
      <c r="G492" s="112">
        <v>6.18</v>
      </c>
      <c r="H492" s="112">
        <v>1.11</v>
      </c>
      <c r="I492" s="143" t="s">
        <v>79</v>
      </c>
      <c r="J492" s="112">
        <f>IF(I492="SI",G492-H492,G492)</f>
        <v>5.069999999999999</v>
      </c>
      <c r="K492" s="195" t="s">
        <v>428</v>
      </c>
      <c r="L492" s="108">
        <v>2019</v>
      </c>
      <c r="M492" s="108">
        <v>3051</v>
      </c>
      <c r="N492" s="109" t="s">
        <v>950</v>
      </c>
      <c r="O492" s="111" t="s">
        <v>308</v>
      </c>
      <c r="P492" s="109" t="s">
        <v>309</v>
      </c>
      <c r="Q492" s="109" t="s">
        <v>309</v>
      </c>
      <c r="R492" s="108">
        <v>1</v>
      </c>
      <c r="S492" s="111" t="s">
        <v>85</v>
      </c>
      <c r="T492" s="108">
        <v>1040203</v>
      </c>
      <c r="U492" s="108">
        <v>1570</v>
      </c>
      <c r="V492" s="108">
        <v>4</v>
      </c>
      <c r="W492" s="108">
        <v>3</v>
      </c>
      <c r="X492" s="113">
        <v>2019</v>
      </c>
      <c r="Y492" s="113">
        <v>59</v>
      </c>
      <c r="Z492" s="113">
        <v>0</v>
      </c>
      <c r="AA492" s="114" t="s">
        <v>595</v>
      </c>
      <c r="AB492" s="108">
        <v>771</v>
      </c>
      <c r="AC492" s="109" t="s">
        <v>595</v>
      </c>
      <c r="AD492" s="196" t="s">
        <v>858</v>
      </c>
      <c r="AE492" s="196" t="s">
        <v>595</v>
      </c>
      <c r="AF492" s="197">
        <f>AE492-AD492</f>
        <v>-3</v>
      </c>
      <c r="AG492" s="198">
        <f>IF(AI492="SI",0,J492)</f>
        <v>5.069999999999999</v>
      </c>
      <c r="AH492" s="199">
        <f>AG492*AF492</f>
        <v>-15.209999999999997</v>
      </c>
      <c r="AI492" s="200"/>
    </row>
    <row r="493" spans="1:35" ht="84">
      <c r="A493" s="108">
        <v>2019</v>
      </c>
      <c r="B493" s="108">
        <v>246</v>
      </c>
      <c r="C493" s="109" t="s">
        <v>992</v>
      </c>
      <c r="D493" s="194" t="s">
        <v>1011</v>
      </c>
      <c r="E493" s="109" t="s">
        <v>780</v>
      </c>
      <c r="F493" s="201" t="s">
        <v>1012</v>
      </c>
      <c r="G493" s="112">
        <v>40.81</v>
      </c>
      <c r="H493" s="112">
        <v>0</v>
      </c>
      <c r="I493" s="143" t="s">
        <v>79</v>
      </c>
      <c r="J493" s="112">
        <f>IF(I493="SI",G493-H493,G493)</f>
        <v>40.81</v>
      </c>
      <c r="K493" s="195" t="s">
        <v>196</v>
      </c>
      <c r="L493" s="108">
        <v>2019</v>
      </c>
      <c r="M493" s="108">
        <v>3015</v>
      </c>
      <c r="N493" s="109" t="s">
        <v>1009</v>
      </c>
      <c r="O493" s="111" t="s">
        <v>198</v>
      </c>
      <c r="P493" s="109" t="s">
        <v>199</v>
      </c>
      <c r="Q493" s="109" t="s">
        <v>84</v>
      </c>
      <c r="R493" s="108">
        <v>2</v>
      </c>
      <c r="S493" s="111" t="s">
        <v>103</v>
      </c>
      <c r="T493" s="108">
        <v>1040502</v>
      </c>
      <c r="U493" s="108">
        <v>1890</v>
      </c>
      <c r="V493" s="108">
        <v>2</v>
      </c>
      <c r="W493" s="108">
        <v>1</v>
      </c>
      <c r="X493" s="113">
        <v>2019</v>
      </c>
      <c r="Y493" s="113">
        <v>306</v>
      </c>
      <c r="Z493" s="113">
        <v>0</v>
      </c>
      <c r="AA493" s="114" t="s">
        <v>595</v>
      </c>
      <c r="AB493" s="108">
        <v>804</v>
      </c>
      <c r="AC493" s="109" t="s">
        <v>1013</v>
      </c>
      <c r="AD493" s="196" t="s">
        <v>909</v>
      </c>
      <c r="AE493" s="196" t="s">
        <v>1013</v>
      </c>
      <c r="AF493" s="197">
        <f>AE493-AD493</f>
        <v>-2</v>
      </c>
      <c r="AG493" s="198">
        <f>IF(AI493="SI",0,J493)</f>
        <v>40.81</v>
      </c>
      <c r="AH493" s="199">
        <f>AG493*AF493</f>
        <v>-81.62</v>
      </c>
      <c r="AI493" s="200"/>
    </row>
    <row r="494" spans="1:35" ht="84">
      <c r="A494" s="108">
        <v>2019</v>
      </c>
      <c r="B494" s="108">
        <v>246</v>
      </c>
      <c r="C494" s="109" t="s">
        <v>992</v>
      </c>
      <c r="D494" s="194" t="s">
        <v>1011</v>
      </c>
      <c r="E494" s="109" t="s">
        <v>780</v>
      </c>
      <c r="F494" s="201" t="s">
        <v>1014</v>
      </c>
      <c r="G494" s="112">
        <v>8.98</v>
      </c>
      <c r="H494" s="112">
        <v>8.98</v>
      </c>
      <c r="I494" s="143" t="s">
        <v>79</v>
      </c>
      <c r="J494" s="112">
        <f>IF(I494="SI",G494-H494,G494)</f>
        <v>0</v>
      </c>
      <c r="K494" s="195" t="s">
        <v>196</v>
      </c>
      <c r="L494" s="108">
        <v>2019</v>
      </c>
      <c r="M494" s="108">
        <v>3015</v>
      </c>
      <c r="N494" s="109" t="s">
        <v>1009</v>
      </c>
      <c r="O494" s="111" t="s">
        <v>198</v>
      </c>
      <c r="P494" s="109" t="s">
        <v>199</v>
      </c>
      <c r="Q494" s="109" t="s">
        <v>84</v>
      </c>
      <c r="R494" s="108">
        <v>2</v>
      </c>
      <c r="S494" s="111" t="s">
        <v>103</v>
      </c>
      <c r="T494" s="108">
        <v>1040502</v>
      </c>
      <c r="U494" s="108">
        <v>1890</v>
      </c>
      <c r="V494" s="108">
        <v>2</v>
      </c>
      <c r="W494" s="108">
        <v>1</v>
      </c>
      <c r="X494" s="113">
        <v>2019</v>
      </c>
      <c r="Y494" s="113">
        <v>306</v>
      </c>
      <c r="Z494" s="113">
        <v>0</v>
      </c>
      <c r="AA494" s="114" t="s">
        <v>595</v>
      </c>
      <c r="AB494" s="108">
        <v>806</v>
      </c>
      <c r="AC494" s="109" t="s">
        <v>1013</v>
      </c>
      <c r="AD494" s="196" t="s">
        <v>909</v>
      </c>
      <c r="AE494" s="196" t="s">
        <v>1013</v>
      </c>
      <c r="AF494" s="197">
        <f>AE494-AD494</f>
        <v>-2</v>
      </c>
      <c r="AG494" s="198">
        <f>IF(AI494="SI",0,J494)</f>
        <v>0</v>
      </c>
      <c r="AH494" s="199">
        <f>AG494*AF494</f>
        <v>0</v>
      </c>
      <c r="AI494" s="200"/>
    </row>
    <row r="495" spans="1:35" ht="84">
      <c r="A495" s="108">
        <v>2019</v>
      </c>
      <c r="B495" s="108">
        <v>246</v>
      </c>
      <c r="C495" s="109" t="s">
        <v>992</v>
      </c>
      <c r="D495" s="194" t="s">
        <v>1011</v>
      </c>
      <c r="E495" s="109" t="s">
        <v>780</v>
      </c>
      <c r="F495" s="201" t="s">
        <v>1012</v>
      </c>
      <c r="G495" s="112">
        <v>56.81</v>
      </c>
      <c r="H495" s="112">
        <v>0</v>
      </c>
      <c r="I495" s="143" t="s">
        <v>79</v>
      </c>
      <c r="J495" s="112">
        <f>IF(I495="SI",G495-H495,G495)</f>
        <v>56.81</v>
      </c>
      <c r="K495" s="195" t="s">
        <v>196</v>
      </c>
      <c r="L495" s="108">
        <v>2019</v>
      </c>
      <c r="M495" s="108">
        <v>3015</v>
      </c>
      <c r="N495" s="109" t="s">
        <v>1009</v>
      </c>
      <c r="O495" s="111" t="s">
        <v>198</v>
      </c>
      <c r="P495" s="109" t="s">
        <v>199</v>
      </c>
      <c r="Q495" s="109" t="s">
        <v>84</v>
      </c>
      <c r="R495" s="108">
        <v>2</v>
      </c>
      <c r="S495" s="111" t="s">
        <v>103</v>
      </c>
      <c r="T495" s="108">
        <v>1080102</v>
      </c>
      <c r="U495" s="108">
        <v>2770</v>
      </c>
      <c r="V495" s="108">
        <v>4</v>
      </c>
      <c r="W495" s="108">
        <v>1</v>
      </c>
      <c r="X495" s="113">
        <v>2019</v>
      </c>
      <c r="Y495" s="113">
        <v>307</v>
      </c>
      <c r="Z495" s="113">
        <v>0</v>
      </c>
      <c r="AA495" s="114" t="s">
        <v>595</v>
      </c>
      <c r="AB495" s="108">
        <v>805</v>
      </c>
      <c r="AC495" s="109" t="s">
        <v>1013</v>
      </c>
      <c r="AD495" s="196" t="s">
        <v>909</v>
      </c>
      <c r="AE495" s="196" t="s">
        <v>1013</v>
      </c>
      <c r="AF495" s="197">
        <f>AE495-AD495</f>
        <v>-2</v>
      </c>
      <c r="AG495" s="198">
        <f>IF(AI495="SI",0,J495)</f>
        <v>56.81</v>
      </c>
      <c r="AH495" s="199">
        <f>AG495*AF495</f>
        <v>-113.62</v>
      </c>
      <c r="AI495" s="200"/>
    </row>
    <row r="496" spans="1:35" ht="84">
      <c r="A496" s="108">
        <v>2019</v>
      </c>
      <c r="B496" s="108">
        <v>246</v>
      </c>
      <c r="C496" s="109" t="s">
        <v>992</v>
      </c>
      <c r="D496" s="194" t="s">
        <v>1011</v>
      </c>
      <c r="E496" s="109" t="s">
        <v>780</v>
      </c>
      <c r="F496" s="201" t="s">
        <v>1014</v>
      </c>
      <c r="G496" s="112">
        <v>12.5</v>
      </c>
      <c r="H496" s="112">
        <v>12.5</v>
      </c>
      <c r="I496" s="143" t="s">
        <v>79</v>
      </c>
      <c r="J496" s="112">
        <f>IF(I496="SI",G496-H496,G496)</f>
        <v>0</v>
      </c>
      <c r="K496" s="195" t="s">
        <v>196</v>
      </c>
      <c r="L496" s="108">
        <v>2019</v>
      </c>
      <c r="M496" s="108">
        <v>3015</v>
      </c>
      <c r="N496" s="109" t="s">
        <v>1009</v>
      </c>
      <c r="O496" s="111" t="s">
        <v>198</v>
      </c>
      <c r="P496" s="109" t="s">
        <v>199</v>
      </c>
      <c r="Q496" s="109" t="s">
        <v>84</v>
      </c>
      <c r="R496" s="108">
        <v>2</v>
      </c>
      <c r="S496" s="111" t="s">
        <v>103</v>
      </c>
      <c r="T496" s="108">
        <v>1080102</v>
      </c>
      <c r="U496" s="108">
        <v>2770</v>
      </c>
      <c r="V496" s="108">
        <v>4</v>
      </c>
      <c r="W496" s="108">
        <v>1</v>
      </c>
      <c r="X496" s="113">
        <v>2019</v>
      </c>
      <c r="Y496" s="113">
        <v>307</v>
      </c>
      <c r="Z496" s="113">
        <v>0</v>
      </c>
      <c r="AA496" s="114" t="s">
        <v>595</v>
      </c>
      <c r="AB496" s="108">
        <v>807</v>
      </c>
      <c r="AC496" s="109" t="s">
        <v>1013</v>
      </c>
      <c r="AD496" s="196" t="s">
        <v>909</v>
      </c>
      <c r="AE496" s="196" t="s">
        <v>1013</v>
      </c>
      <c r="AF496" s="197">
        <f>AE496-AD496</f>
        <v>-2</v>
      </c>
      <c r="AG496" s="198">
        <f>IF(AI496="SI",0,J496)</f>
        <v>0</v>
      </c>
      <c r="AH496" s="199">
        <f>AG496*AF496</f>
        <v>0</v>
      </c>
      <c r="AI496" s="200"/>
    </row>
    <row r="497" spans="1:35" ht="36">
      <c r="A497" s="108">
        <v>2019</v>
      </c>
      <c r="B497" s="108">
        <v>247</v>
      </c>
      <c r="C497" s="109" t="s">
        <v>595</v>
      </c>
      <c r="D497" s="194" t="s">
        <v>1015</v>
      </c>
      <c r="E497" s="109" t="s">
        <v>992</v>
      </c>
      <c r="F497" s="201" t="s">
        <v>1016</v>
      </c>
      <c r="G497" s="112">
        <v>5832.5</v>
      </c>
      <c r="H497" s="112">
        <v>530.23</v>
      </c>
      <c r="I497" s="143" t="s">
        <v>79</v>
      </c>
      <c r="J497" s="112">
        <f>IF(I497="SI",G497-H497,G497)</f>
        <v>5302.27</v>
      </c>
      <c r="K497" s="195" t="s">
        <v>84</v>
      </c>
      <c r="L497" s="108">
        <v>2019</v>
      </c>
      <c r="M497" s="108">
        <v>3195</v>
      </c>
      <c r="N497" s="109" t="s">
        <v>595</v>
      </c>
      <c r="O497" s="111" t="s">
        <v>92</v>
      </c>
      <c r="P497" s="109" t="s">
        <v>93</v>
      </c>
      <c r="Q497" s="109" t="s">
        <v>93</v>
      </c>
      <c r="R497" s="108">
        <v>1</v>
      </c>
      <c r="S497" s="111" t="s">
        <v>85</v>
      </c>
      <c r="T497" s="108">
        <v>1090503</v>
      </c>
      <c r="U497" s="108">
        <v>3550</v>
      </c>
      <c r="V497" s="108">
        <v>2</v>
      </c>
      <c r="W497" s="108">
        <v>1</v>
      </c>
      <c r="X497" s="113">
        <v>2019</v>
      </c>
      <c r="Y497" s="113">
        <v>3</v>
      </c>
      <c r="Z497" s="113">
        <v>0</v>
      </c>
      <c r="AA497" s="114" t="s">
        <v>1001</v>
      </c>
      <c r="AB497" s="108">
        <v>1164</v>
      </c>
      <c r="AC497" s="109" t="s">
        <v>1001</v>
      </c>
      <c r="AD497" s="196" t="s">
        <v>1017</v>
      </c>
      <c r="AE497" s="196" t="s">
        <v>1001</v>
      </c>
      <c r="AF497" s="197">
        <f>AE497-AD497</f>
        <v>60</v>
      </c>
      <c r="AG497" s="198">
        <f>IF(AI497="SI",0,J497)</f>
        <v>5302.27</v>
      </c>
      <c r="AH497" s="199">
        <f>AG497*AF497</f>
        <v>318136.2</v>
      </c>
      <c r="AI497" s="200"/>
    </row>
    <row r="498" spans="1:35" ht="72">
      <c r="A498" s="108">
        <v>2019</v>
      </c>
      <c r="B498" s="108">
        <v>248</v>
      </c>
      <c r="C498" s="109" t="s">
        <v>986</v>
      </c>
      <c r="D498" s="194" t="s">
        <v>1018</v>
      </c>
      <c r="E498" s="109" t="s">
        <v>595</v>
      </c>
      <c r="F498" s="201" t="s">
        <v>1019</v>
      </c>
      <c r="G498" s="112">
        <v>1809.87</v>
      </c>
      <c r="H498" s="112">
        <v>164.53</v>
      </c>
      <c r="I498" s="143" t="s">
        <v>79</v>
      </c>
      <c r="J498" s="112">
        <f>IF(I498="SI",G498-H498,G498)</f>
        <v>1645.34</v>
      </c>
      <c r="K498" s="195" t="s">
        <v>84</v>
      </c>
      <c r="L498" s="108">
        <v>2019</v>
      </c>
      <c r="M498" s="108">
        <v>3202</v>
      </c>
      <c r="N498" s="109" t="s">
        <v>962</v>
      </c>
      <c r="O498" s="111" t="s">
        <v>92</v>
      </c>
      <c r="P498" s="109" t="s">
        <v>93</v>
      </c>
      <c r="Q498" s="109" t="s">
        <v>93</v>
      </c>
      <c r="R498" s="108">
        <v>1</v>
      </c>
      <c r="S498" s="111" t="s">
        <v>85</v>
      </c>
      <c r="T498" s="108">
        <v>1090503</v>
      </c>
      <c r="U498" s="108">
        <v>3550</v>
      </c>
      <c r="V498" s="108">
        <v>2</v>
      </c>
      <c r="W498" s="108">
        <v>1</v>
      </c>
      <c r="X498" s="113">
        <v>2019</v>
      </c>
      <c r="Y498" s="113">
        <v>3</v>
      </c>
      <c r="Z498" s="113">
        <v>0</v>
      </c>
      <c r="AA498" s="114" t="s">
        <v>779</v>
      </c>
      <c r="AB498" s="108">
        <v>930</v>
      </c>
      <c r="AC498" s="109" t="s">
        <v>779</v>
      </c>
      <c r="AD498" s="196" t="s">
        <v>1017</v>
      </c>
      <c r="AE498" s="196" t="s">
        <v>779</v>
      </c>
      <c r="AF498" s="197">
        <f>AE498-AD498</f>
        <v>-13</v>
      </c>
      <c r="AG498" s="198">
        <f>IF(AI498="SI",0,J498)</f>
        <v>1645.34</v>
      </c>
      <c r="AH498" s="199">
        <f>AG498*AF498</f>
        <v>-21389.42</v>
      </c>
      <c r="AI498" s="200"/>
    </row>
    <row r="499" spans="1:35" ht="24">
      <c r="A499" s="108">
        <v>2019</v>
      </c>
      <c r="B499" s="108">
        <v>249</v>
      </c>
      <c r="C499" s="109" t="s">
        <v>986</v>
      </c>
      <c r="D499" s="194" t="s">
        <v>1020</v>
      </c>
      <c r="E499" s="109" t="s">
        <v>962</v>
      </c>
      <c r="F499" s="201" t="s">
        <v>1021</v>
      </c>
      <c r="G499" s="112">
        <v>130.92</v>
      </c>
      <c r="H499" s="112">
        <v>0</v>
      </c>
      <c r="I499" s="143" t="s">
        <v>157</v>
      </c>
      <c r="J499" s="112">
        <f>IF(I499="SI",G499-H499,G499)</f>
        <v>130.92</v>
      </c>
      <c r="K499" s="195" t="s">
        <v>84</v>
      </c>
      <c r="L499" s="108">
        <v>2019</v>
      </c>
      <c r="M499" s="108">
        <v>3219</v>
      </c>
      <c r="N499" s="109" t="s">
        <v>986</v>
      </c>
      <c r="O499" s="111" t="s">
        <v>220</v>
      </c>
      <c r="P499" s="109" t="s">
        <v>221</v>
      </c>
      <c r="Q499" s="109" t="s">
        <v>222</v>
      </c>
      <c r="R499" s="108">
        <v>1</v>
      </c>
      <c r="S499" s="111" t="s">
        <v>85</v>
      </c>
      <c r="T499" s="108">
        <v>1010303</v>
      </c>
      <c r="U499" s="108">
        <v>250</v>
      </c>
      <c r="V499" s="108">
        <v>2</v>
      </c>
      <c r="W499" s="108">
        <v>2</v>
      </c>
      <c r="X499" s="113">
        <v>2019</v>
      </c>
      <c r="Y499" s="113">
        <v>87</v>
      </c>
      <c r="Z499" s="113">
        <v>0</v>
      </c>
      <c r="AA499" s="114" t="s">
        <v>820</v>
      </c>
      <c r="AB499" s="108">
        <v>851</v>
      </c>
      <c r="AC499" s="109" t="s">
        <v>820</v>
      </c>
      <c r="AD499" s="196" t="s">
        <v>742</v>
      </c>
      <c r="AE499" s="196" t="s">
        <v>820</v>
      </c>
      <c r="AF499" s="197">
        <f>AE499-AD499</f>
        <v>-7</v>
      </c>
      <c r="AG499" s="198">
        <f>IF(AI499="SI",0,J499)</f>
        <v>130.92</v>
      </c>
      <c r="AH499" s="199">
        <f>AG499*AF499</f>
        <v>-916.4399999999999</v>
      </c>
      <c r="AI499" s="200"/>
    </row>
    <row r="500" spans="1:35" ht="24">
      <c r="A500" s="108">
        <v>2019</v>
      </c>
      <c r="B500" s="108">
        <v>250</v>
      </c>
      <c r="C500" s="109" t="s">
        <v>986</v>
      </c>
      <c r="D500" s="194" t="s">
        <v>1022</v>
      </c>
      <c r="E500" s="109" t="s">
        <v>1023</v>
      </c>
      <c r="F500" s="201" t="s">
        <v>1024</v>
      </c>
      <c r="G500" s="112">
        <v>40.42</v>
      </c>
      <c r="H500" s="112">
        <v>0</v>
      </c>
      <c r="I500" s="143" t="s">
        <v>79</v>
      </c>
      <c r="J500" s="112">
        <f>IF(I500="SI",G500-H500,G500)</f>
        <v>40.42</v>
      </c>
      <c r="K500" s="195" t="s">
        <v>534</v>
      </c>
      <c r="L500" s="108">
        <v>0</v>
      </c>
      <c r="M500" s="108">
        <v>3209</v>
      </c>
      <c r="N500" s="109"/>
      <c r="O500" s="111" t="s">
        <v>260</v>
      </c>
      <c r="P500" s="109" t="s">
        <v>261</v>
      </c>
      <c r="Q500" s="109" t="s">
        <v>261</v>
      </c>
      <c r="R500" s="108">
        <v>2</v>
      </c>
      <c r="S500" s="111" t="s">
        <v>103</v>
      </c>
      <c r="T500" s="108">
        <v>1040203</v>
      </c>
      <c r="U500" s="108">
        <v>1570</v>
      </c>
      <c r="V500" s="108">
        <v>4</v>
      </c>
      <c r="W500" s="108">
        <v>4</v>
      </c>
      <c r="X500" s="113">
        <v>2019</v>
      </c>
      <c r="Y500" s="113">
        <v>95</v>
      </c>
      <c r="Z500" s="113">
        <v>0</v>
      </c>
      <c r="AA500" s="114" t="s">
        <v>820</v>
      </c>
      <c r="AB500" s="108">
        <v>859</v>
      </c>
      <c r="AC500" s="109" t="s">
        <v>820</v>
      </c>
      <c r="AD500" s="196" t="s">
        <v>1025</v>
      </c>
      <c r="AE500" s="196" t="s">
        <v>1025</v>
      </c>
      <c r="AF500" s="197">
        <f>AE500-AD500</f>
        <v>0</v>
      </c>
      <c r="AG500" s="198">
        <f>IF(AI500="SI",0,J500)</f>
        <v>40.42</v>
      </c>
      <c r="AH500" s="199">
        <f>AG500*AF500</f>
        <v>0</v>
      </c>
      <c r="AI500" s="200"/>
    </row>
    <row r="501" spans="1:35" ht="24">
      <c r="A501" s="108">
        <v>2019</v>
      </c>
      <c r="B501" s="108">
        <v>250</v>
      </c>
      <c r="C501" s="109" t="s">
        <v>986</v>
      </c>
      <c r="D501" s="194" t="s">
        <v>1022</v>
      </c>
      <c r="E501" s="109" t="s">
        <v>1023</v>
      </c>
      <c r="F501" s="201" t="s">
        <v>1024</v>
      </c>
      <c r="G501" s="112">
        <v>8.89</v>
      </c>
      <c r="H501" s="112">
        <v>8.89</v>
      </c>
      <c r="I501" s="143" t="s">
        <v>79</v>
      </c>
      <c r="J501" s="112">
        <f>IF(I501="SI",G501-H501,G501)</f>
        <v>0</v>
      </c>
      <c r="K501" s="195" t="s">
        <v>534</v>
      </c>
      <c r="L501" s="108">
        <v>0</v>
      </c>
      <c r="M501" s="108">
        <v>3209</v>
      </c>
      <c r="N501" s="109"/>
      <c r="O501" s="111" t="s">
        <v>260</v>
      </c>
      <c r="P501" s="109" t="s">
        <v>261</v>
      </c>
      <c r="Q501" s="109" t="s">
        <v>261</v>
      </c>
      <c r="R501" s="108">
        <v>2</v>
      </c>
      <c r="S501" s="111" t="s">
        <v>103</v>
      </c>
      <c r="T501" s="108">
        <v>1040203</v>
      </c>
      <c r="U501" s="108">
        <v>1570</v>
      </c>
      <c r="V501" s="108">
        <v>4</v>
      </c>
      <c r="W501" s="108">
        <v>4</v>
      </c>
      <c r="X501" s="113">
        <v>2019</v>
      </c>
      <c r="Y501" s="113">
        <v>95</v>
      </c>
      <c r="Z501" s="113">
        <v>0</v>
      </c>
      <c r="AA501" s="114" t="s">
        <v>820</v>
      </c>
      <c r="AB501" s="108">
        <v>860</v>
      </c>
      <c r="AC501" s="109" t="s">
        <v>820</v>
      </c>
      <c r="AD501" s="196" t="s">
        <v>1025</v>
      </c>
      <c r="AE501" s="196" t="s">
        <v>1025</v>
      </c>
      <c r="AF501" s="197">
        <f>AE501-AD501</f>
        <v>0</v>
      </c>
      <c r="AG501" s="198">
        <f>IF(AI501="SI",0,J501)</f>
        <v>0</v>
      </c>
      <c r="AH501" s="199">
        <f>AG501*AF501</f>
        <v>0</v>
      </c>
      <c r="AI501" s="200"/>
    </row>
    <row r="502" spans="1:35" ht="24">
      <c r="A502" s="108">
        <v>2019</v>
      </c>
      <c r="B502" s="108">
        <v>251</v>
      </c>
      <c r="C502" s="109" t="s">
        <v>986</v>
      </c>
      <c r="D502" s="194" t="s">
        <v>1026</v>
      </c>
      <c r="E502" s="109" t="s">
        <v>1023</v>
      </c>
      <c r="F502" s="201" t="s">
        <v>1024</v>
      </c>
      <c r="G502" s="112">
        <v>43.87</v>
      </c>
      <c r="H502" s="112">
        <v>0</v>
      </c>
      <c r="I502" s="143" t="s">
        <v>79</v>
      </c>
      <c r="J502" s="112">
        <f>IF(I502="SI",G502-H502,G502)</f>
        <v>43.87</v>
      </c>
      <c r="K502" s="195" t="s">
        <v>534</v>
      </c>
      <c r="L502" s="108">
        <v>0</v>
      </c>
      <c r="M502" s="108">
        <v>3209</v>
      </c>
      <c r="N502" s="109"/>
      <c r="O502" s="111" t="s">
        <v>260</v>
      </c>
      <c r="P502" s="109" t="s">
        <v>261</v>
      </c>
      <c r="Q502" s="109" t="s">
        <v>261</v>
      </c>
      <c r="R502" s="108">
        <v>2</v>
      </c>
      <c r="S502" s="111" t="s">
        <v>103</v>
      </c>
      <c r="T502" s="108">
        <v>1040103</v>
      </c>
      <c r="U502" s="108">
        <v>1460</v>
      </c>
      <c r="V502" s="108">
        <v>4</v>
      </c>
      <c r="W502" s="108">
        <v>4</v>
      </c>
      <c r="X502" s="113">
        <v>2019</v>
      </c>
      <c r="Y502" s="113">
        <v>94</v>
      </c>
      <c r="Z502" s="113">
        <v>0</v>
      </c>
      <c r="AA502" s="114" t="s">
        <v>820</v>
      </c>
      <c r="AB502" s="108">
        <v>861</v>
      </c>
      <c r="AC502" s="109" t="s">
        <v>820</v>
      </c>
      <c r="AD502" s="196" t="s">
        <v>1025</v>
      </c>
      <c r="AE502" s="196" t="s">
        <v>1025</v>
      </c>
      <c r="AF502" s="197">
        <f>AE502-AD502</f>
        <v>0</v>
      </c>
      <c r="AG502" s="198">
        <f>IF(AI502="SI",0,J502)</f>
        <v>43.87</v>
      </c>
      <c r="AH502" s="199">
        <f>AG502*AF502</f>
        <v>0</v>
      </c>
      <c r="AI502" s="200"/>
    </row>
    <row r="503" spans="1:35" ht="24">
      <c r="A503" s="108">
        <v>2019</v>
      </c>
      <c r="B503" s="108">
        <v>251</v>
      </c>
      <c r="C503" s="109" t="s">
        <v>986</v>
      </c>
      <c r="D503" s="194" t="s">
        <v>1026</v>
      </c>
      <c r="E503" s="109" t="s">
        <v>1023</v>
      </c>
      <c r="F503" s="201" t="s">
        <v>1024</v>
      </c>
      <c r="G503" s="112">
        <v>9.65</v>
      </c>
      <c r="H503" s="112">
        <v>9.65</v>
      </c>
      <c r="I503" s="143" t="s">
        <v>79</v>
      </c>
      <c r="J503" s="112">
        <f>IF(I503="SI",G503-H503,G503)</f>
        <v>0</v>
      </c>
      <c r="K503" s="195" t="s">
        <v>534</v>
      </c>
      <c r="L503" s="108">
        <v>0</v>
      </c>
      <c r="M503" s="108">
        <v>3209</v>
      </c>
      <c r="N503" s="109"/>
      <c r="O503" s="111" t="s">
        <v>260</v>
      </c>
      <c r="P503" s="109" t="s">
        <v>261</v>
      </c>
      <c r="Q503" s="109" t="s">
        <v>261</v>
      </c>
      <c r="R503" s="108">
        <v>2</v>
      </c>
      <c r="S503" s="111" t="s">
        <v>103</v>
      </c>
      <c r="T503" s="108">
        <v>1040103</v>
      </c>
      <c r="U503" s="108">
        <v>1460</v>
      </c>
      <c r="V503" s="108">
        <v>4</v>
      </c>
      <c r="W503" s="108">
        <v>4</v>
      </c>
      <c r="X503" s="113">
        <v>2019</v>
      </c>
      <c r="Y503" s="113">
        <v>94</v>
      </c>
      <c r="Z503" s="113">
        <v>0</v>
      </c>
      <c r="AA503" s="114" t="s">
        <v>820</v>
      </c>
      <c r="AB503" s="108">
        <v>862</v>
      </c>
      <c r="AC503" s="109" t="s">
        <v>820</v>
      </c>
      <c r="AD503" s="196" t="s">
        <v>1025</v>
      </c>
      <c r="AE503" s="196" t="s">
        <v>1025</v>
      </c>
      <c r="AF503" s="197">
        <f>AE503-AD503</f>
        <v>0</v>
      </c>
      <c r="AG503" s="198">
        <f>IF(AI503="SI",0,J503)</f>
        <v>0</v>
      </c>
      <c r="AH503" s="199">
        <f>AG503*AF503</f>
        <v>0</v>
      </c>
      <c r="AI503" s="200"/>
    </row>
    <row r="504" spans="1:35" ht="24">
      <c r="A504" s="108">
        <v>2019</v>
      </c>
      <c r="B504" s="108">
        <v>252</v>
      </c>
      <c r="C504" s="109" t="s">
        <v>986</v>
      </c>
      <c r="D504" s="194" t="s">
        <v>1027</v>
      </c>
      <c r="E504" s="109" t="s">
        <v>1023</v>
      </c>
      <c r="F504" s="201" t="s">
        <v>1024</v>
      </c>
      <c r="G504" s="112">
        <v>33.83</v>
      </c>
      <c r="H504" s="112">
        <v>0</v>
      </c>
      <c r="I504" s="143" t="s">
        <v>79</v>
      </c>
      <c r="J504" s="112">
        <f>IF(I504="SI",G504-H504,G504)</f>
        <v>33.83</v>
      </c>
      <c r="K504" s="195" t="s">
        <v>534</v>
      </c>
      <c r="L504" s="108">
        <v>0</v>
      </c>
      <c r="M504" s="108">
        <v>3209</v>
      </c>
      <c r="N504" s="109"/>
      <c r="O504" s="111" t="s">
        <v>260</v>
      </c>
      <c r="P504" s="109" t="s">
        <v>261</v>
      </c>
      <c r="Q504" s="109" t="s">
        <v>261</v>
      </c>
      <c r="R504" s="108">
        <v>3</v>
      </c>
      <c r="S504" s="111" t="s">
        <v>162</v>
      </c>
      <c r="T504" s="108">
        <v>1010503</v>
      </c>
      <c r="U504" s="108">
        <v>470</v>
      </c>
      <c r="V504" s="108">
        <v>2</v>
      </c>
      <c r="W504" s="108">
        <v>2</v>
      </c>
      <c r="X504" s="113">
        <v>2019</v>
      </c>
      <c r="Y504" s="113">
        <v>93</v>
      </c>
      <c r="Z504" s="113">
        <v>0</v>
      </c>
      <c r="AA504" s="114" t="s">
        <v>820</v>
      </c>
      <c r="AB504" s="108">
        <v>863</v>
      </c>
      <c r="AC504" s="109" t="s">
        <v>820</v>
      </c>
      <c r="AD504" s="196" t="s">
        <v>1025</v>
      </c>
      <c r="AE504" s="196" t="s">
        <v>1025</v>
      </c>
      <c r="AF504" s="197">
        <f>AE504-AD504</f>
        <v>0</v>
      </c>
      <c r="AG504" s="198">
        <f>IF(AI504="SI",0,J504)</f>
        <v>33.83</v>
      </c>
      <c r="AH504" s="199">
        <f>AG504*AF504</f>
        <v>0</v>
      </c>
      <c r="AI504" s="200"/>
    </row>
    <row r="505" spans="1:35" ht="24">
      <c r="A505" s="108">
        <v>2019</v>
      </c>
      <c r="B505" s="108">
        <v>252</v>
      </c>
      <c r="C505" s="109" t="s">
        <v>986</v>
      </c>
      <c r="D505" s="194" t="s">
        <v>1027</v>
      </c>
      <c r="E505" s="109" t="s">
        <v>1023</v>
      </c>
      <c r="F505" s="201" t="s">
        <v>1024</v>
      </c>
      <c r="G505" s="112">
        <v>7.44</v>
      </c>
      <c r="H505" s="112">
        <v>7.44</v>
      </c>
      <c r="I505" s="143" t="s">
        <v>79</v>
      </c>
      <c r="J505" s="112">
        <f>IF(I505="SI",G505-H505,G505)</f>
        <v>0</v>
      </c>
      <c r="K505" s="195" t="s">
        <v>534</v>
      </c>
      <c r="L505" s="108">
        <v>0</v>
      </c>
      <c r="M505" s="108">
        <v>3209</v>
      </c>
      <c r="N505" s="109"/>
      <c r="O505" s="111" t="s">
        <v>260</v>
      </c>
      <c r="P505" s="109" t="s">
        <v>261</v>
      </c>
      <c r="Q505" s="109" t="s">
        <v>261</v>
      </c>
      <c r="R505" s="108">
        <v>3</v>
      </c>
      <c r="S505" s="111" t="s">
        <v>162</v>
      </c>
      <c r="T505" s="108">
        <v>1010503</v>
      </c>
      <c r="U505" s="108">
        <v>470</v>
      </c>
      <c r="V505" s="108">
        <v>2</v>
      </c>
      <c r="W505" s="108">
        <v>2</v>
      </c>
      <c r="X505" s="113">
        <v>2019</v>
      </c>
      <c r="Y505" s="113">
        <v>93</v>
      </c>
      <c r="Z505" s="113">
        <v>0</v>
      </c>
      <c r="AA505" s="114" t="s">
        <v>820</v>
      </c>
      <c r="AB505" s="108">
        <v>864</v>
      </c>
      <c r="AC505" s="109" t="s">
        <v>820</v>
      </c>
      <c r="AD505" s="196" t="s">
        <v>1025</v>
      </c>
      <c r="AE505" s="196" t="s">
        <v>1025</v>
      </c>
      <c r="AF505" s="197">
        <f>AE505-AD505</f>
        <v>0</v>
      </c>
      <c r="AG505" s="198">
        <f>IF(AI505="SI",0,J505)</f>
        <v>0</v>
      </c>
      <c r="AH505" s="199">
        <f>AG505*AF505</f>
        <v>0</v>
      </c>
      <c r="AI505" s="200"/>
    </row>
    <row r="506" spans="1:35" ht="24">
      <c r="A506" s="108">
        <v>2019</v>
      </c>
      <c r="B506" s="108">
        <v>253</v>
      </c>
      <c r="C506" s="109" t="s">
        <v>986</v>
      </c>
      <c r="D506" s="194" t="s">
        <v>1028</v>
      </c>
      <c r="E506" s="109" t="s">
        <v>1023</v>
      </c>
      <c r="F506" s="201" t="s">
        <v>1024</v>
      </c>
      <c r="G506" s="112">
        <v>9.23</v>
      </c>
      <c r="H506" s="112">
        <v>0</v>
      </c>
      <c r="I506" s="143" t="s">
        <v>79</v>
      </c>
      <c r="J506" s="112">
        <f>IF(I506="SI",G506-H506,G506)</f>
        <v>9.23</v>
      </c>
      <c r="K506" s="195" t="s">
        <v>534</v>
      </c>
      <c r="L506" s="108">
        <v>0</v>
      </c>
      <c r="M506" s="108">
        <v>3209</v>
      </c>
      <c r="N506" s="109"/>
      <c r="O506" s="111" t="s">
        <v>260</v>
      </c>
      <c r="P506" s="109" t="s">
        <v>261</v>
      </c>
      <c r="Q506" s="109" t="s">
        <v>261</v>
      </c>
      <c r="R506" s="108">
        <v>3</v>
      </c>
      <c r="S506" s="111" t="s">
        <v>162</v>
      </c>
      <c r="T506" s="108">
        <v>1010503</v>
      </c>
      <c r="U506" s="108">
        <v>470</v>
      </c>
      <c r="V506" s="108">
        <v>2</v>
      </c>
      <c r="W506" s="108">
        <v>2</v>
      </c>
      <c r="X506" s="113">
        <v>2019</v>
      </c>
      <c r="Y506" s="113">
        <v>93</v>
      </c>
      <c r="Z506" s="113">
        <v>0</v>
      </c>
      <c r="AA506" s="114" t="s">
        <v>820</v>
      </c>
      <c r="AB506" s="108">
        <v>863</v>
      </c>
      <c r="AC506" s="109" t="s">
        <v>820</v>
      </c>
      <c r="AD506" s="196" t="s">
        <v>1025</v>
      </c>
      <c r="AE506" s="196" t="s">
        <v>1025</v>
      </c>
      <c r="AF506" s="197">
        <f>AE506-AD506</f>
        <v>0</v>
      </c>
      <c r="AG506" s="198">
        <f>IF(AI506="SI",0,J506)</f>
        <v>9.23</v>
      </c>
      <c r="AH506" s="199">
        <f>AG506*AF506</f>
        <v>0</v>
      </c>
      <c r="AI506" s="200"/>
    </row>
    <row r="507" spans="1:35" ht="24">
      <c r="A507" s="108">
        <v>2019</v>
      </c>
      <c r="B507" s="108">
        <v>253</v>
      </c>
      <c r="C507" s="109" t="s">
        <v>986</v>
      </c>
      <c r="D507" s="194" t="s">
        <v>1028</v>
      </c>
      <c r="E507" s="109" t="s">
        <v>1023</v>
      </c>
      <c r="F507" s="201" t="s">
        <v>1024</v>
      </c>
      <c r="G507" s="112">
        <v>2.03</v>
      </c>
      <c r="H507" s="112">
        <v>2.03</v>
      </c>
      <c r="I507" s="143" t="s">
        <v>79</v>
      </c>
      <c r="J507" s="112">
        <f>IF(I507="SI",G507-H507,G507)</f>
        <v>0</v>
      </c>
      <c r="K507" s="195" t="s">
        <v>534</v>
      </c>
      <c r="L507" s="108">
        <v>0</v>
      </c>
      <c r="M507" s="108">
        <v>3209</v>
      </c>
      <c r="N507" s="109"/>
      <c r="O507" s="111" t="s">
        <v>260</v>
      </c>
      <c r="P507" s="109" t="s">
        <v>261</v>
      </c>
      <c r="Q507" s="109" t="s">
        <v>261</v>
      </c>
      <c r="R507" s="108">
        <v>3</v>
      </c>
      <c r="S507" s="111" t="s">
        <v>162</v>
      </c>
      <c r="T507" s="108">
        <v>1010503</v>
      </c>
      <c r="U507" s="108">
        <v>470</v>
      </c>
      <c r="V507" s="108">
        <v>2</v>
      </c>
      <c r="W507" s="108">
        <v>2</v>
      </c>
      <c r="X507" s="113">
        <v>2019</v>
      </c>
      <c r="Y507" s="113">
        <v>93</v>
      </c>
      <c r="Z507" s="113">
        <v>0</v>
      </c>
      <c r="AA507" s="114" t="s">
        <v>820</v>
      </c>
      <c r="AB507" s="108">
        <v>864</v>
      </c>
      <c r="AC507" s="109" t="s">
        <v>820</v>
      </c>
      <c r="AD507" s="196" t="s">
        <v>1025</v>
      </c>
      <c r="AE507" s="196" t="s">
        <v>1025</v>
      </c>
      <c r="AF507" s="197">
        <f>AE507-AD507</f>
        <v>0</v>
      </c>
      <c r="AG507" s="198">
        <f>IF(AI507="SI",0,J507)</f>
        <v>0</v>
      </c>
      <c r="AH507" s="199">
        <f>AG507*AF507</f>
        <v>0</v>
      </c>
      <c r="AI507" s="200"/>
    </row>
    <row r="508" spans="1:35" ht="24">
      <c r="A508" s="108">
        <v>2019</v>
      </c>
      <c r="B508" s="108">
        <v>254</v>
      </c>
      <c r="C508" s="109" t="s">
        <v>986</v>
      </c>
      <c r="D508" s="194" t="s">
        <v>1029</v>
      </c>
      <c r="E508" s="109" t="s">
        <v>1023</v>
      </c>
      <c r="F508" s="201" t="s">
        <v>1024</v>
      </c>
      <c r="G508" s="112">
        <v>12.98</v>
      </c>
      <c r="H508" s="112">
        <v>0</v>
      </c>
      <c r="I508" s="143" t="s">
        <v>79</v>
      </c>
      <c r="J508" s="112">
        <f>IF(I508="SI",G508-H508,G508)</f>
        <v>12.98</v>
      </c>
      <c r="K508" s="195" t="s">
        <v>534</v>
      </c>
      <c r="L508" s="108">
        <v>0</v>
      </c>
      <c r="M508" s="108">
        <v>3209</v>
      </c>
      <c r="N508" s="109"/>
      <c r="O508" s="111" t="s">
        <v>260</v>
      </c>
      <c r="P508" s="109" t="s">
        <v>261</v>
      </c>
      <c r="Q508" s="109" t="s">
        <v>261</v>
      </c>
      <c r="R508" s="108">
        <v>3</v>
      </c>
      <c r="S508" s="111" t="s">
        <v>162</v>
      </c>
      <c r="T508" s="108">
        <v>1010503</v>
      </c>
      <c r="U508" s="108">
        <v>470</v>
      </c>
      <c r="V508" s="108">
        <v>2</v>
      </c>
      <c r="W508" s="108">
        <v>2</v>
      </c>
      <c r="X508" s="113">
        <v>2019</v>
      </c>
      <c r="Y508" s="113">
        <v>93</v>
      </c>
      <c r="Z508" s="113">
        <v>0</v>
      </c>
      <c r="AA508" s="114" t="s">
        <v>820</v>
      </c>
      <c r="AB508" s="108">
        <v>863</v>
      </c>
      <c r="AC508" s="109" t="s">
        <v>820</v>
      </c>
      <c r="AD508" s="196" t="s">
        <v>1025</v>
      </c>
      <c r="AE508" s="196" t="s">
        <v>1025</v>
      </c>
      <c r="AF508" s="197">
        <f>AE508-AD508</f>
        <v>0</v>
      </c>
      <c r="AG508" s="198">
        <f>IF(AI508="SI",0,J508)</f>
        <v>12.98</v>
      </c>
      <c r="AH508" s="199">
        <f>AG508*AF508</f>
        <v>0</v>
      </c>
      <c r="AI508" s="200"/>
    </row>
    <row r="509" spans="1:35" ht="24">
      <c r="A509" s="108">
        <v>2019</v>
      </c>
      <c r="B509" s="108">
        <v>254</v>
      </c>
      <c r="C509" s="109" t="s">
        <v>986</v>
      </c>
      <c r="D509" s="194" t="s">
        <v>1029</v>
      </c>
      <c r="E509" s="109" t="s">
        <v>1023</v>
      </c>
      <c r="F509" s="201" t="s">
        <v>1024</v>
      </c>
      <c r="G509" s="112">
        <v>2.86</v>
      </c>
      <c r="H509" s="112">
        <v>2.86</v>
      </c>
      <c r="I509" s="143" t="s">
        <v>79</v>
      </c>
      <c r="J509" s="112">
        <f>IF(I509="SI",G509-H509,G509)</f>
        <v>0</v>
      </c>
      <c r="K509" s="195" t="s">
        <v>534</v>
      </c>
      <c r="L509" s="108">
        <v>0</v>
      </c>
      <c r="M509" s="108">
        <v>3209</v>
      </c>
      <c r="N509" s="109"/>
      <c r="O509" s="111" t="s">
        <v>260</v>
      </c>
      <c r="P509" s="109" t="s">
        <v>261</v>
      </c>
      <c r="Q509" s="109" t="s">
        <v>261</v>
      </c>
      <c r="R509" s="108">
        <v>3</v>
      </c>
      <c r="S509" s="111" t="s">
        <v>162</v>
      </c>
      <c r="T509" s="108">
        <v>1010503</v>
      </c>
      <c r="U509" s="108">
        <v>470</v>
      </c>
      <c r="V509" s="108">
        <v>2</v>
      </c>
      <c r="W509" s="108">
        <v>2</v>
      </c>
      <c r="X509" s="113">
        <v>2019</v>
      </c>
      <c r="Y509" s="113">
        <v>93</v>
      </c>
      <c r="Z509" s="113">
        <v>0</v>
      </c>
      <c r="AA509" s="114" t="s">
        <v>820</v>
      </c>
      <c r="AB509" s="108">
        <v>864</v>
      </c>
      <c r="AC509" s="109" t="s">
        <v>820</v>
      </c>
      <c r="AD509" s="196" t="s">
        <v>1025</v>
      </c>
      <c r="AE509" s="196" t="s">
        <v>1025</v>
      </c>
      <c r="AF509" s="197">
        <f>AE509-AD509</f>
        <v>0</v>
      </c>
      <c r="AG509" s="198">
        <f>IF(AI509="SI",0,J509)</f>
        <v>0</v>
      </c>
      <c r="AH509" s="199">
        <f>AG509*AF509</f>
        <v>0</v>
      </c>
      <c r="AI509" s="200"/>
    </row>
    <row r="510" spans="1:35" ht="36">
      <c r="A510" s="108">
        <v>2019</v>
      </c>
      <c r="B510" s="108">
        <v>256</v>
      </c>
      <c r="C510" s="109" t="s">
        <v>1013</v>
      </c>
      <c r="D510" s="194" t="s">
        <v>1030</v>
      </c>
      <c r="E510" s="109" t="s">
        <v>858</v>
      </c>
      <c r="F510" s="201" t="s">
        <v>1031</v>
      </c>
      <c r="G510" s="112">
        <v>440.63</v>
      </c>
      <c r="H510" s="112">
        <v>79.46</v>
      </c>
      <c r="I510" s="143" t="s">
        <v>79</v>
      </c>
      <c r="J510" s="112">
        <f>IF(I510="SI",G510-H510,G510)</f>
        <v>361.17</v>
      </c>
      <c r="K510" s="195" t="s">
        <v>84</v>
      </c>
      <c r="L510" s="108">
        <v>2019</v>
      </c>
      <c r="M510" s="108">
        <v>3250</v>
      </c>
      <c r="N510" s="109" t="s">
        <v>893</v>
      </c>
      <c r="O510" s="111" t="s">
        <v>151</v>
      </c>
      <c r="P510" s="109" t="s">
        <v>152</v>
      </c>
      <c r="Q510" s="109" t="s">
        <v>153</v>
      </c>
      <c r="R510" s="108">
        <v>1</v>
      </c>
      <c r="S510" s="111" t="s">
        <v>85</v>
      </c>
      <c r="T510" s="108">
        <v>1080203</v>
      </c>
      <c r="U510" s="108">
        <v>2890</v>
      </c>
      <c r="V510" s="108">
        <v>2</v>
      </c>
      <c r="W510" s="108">
        <v>1</v>
      </c>
      <c r="X510" s="113">
        <v>2019</v>
      </c>
      <c r="Y510" s="113">
        <v>60</v>
      </c>
      <c r="Z510" s="113">
        <v>0</v>
      </c>
      <c r="AA510" s="114" t="s">
        <v>779</v>
      </c>
      <c r="AB510" s="108">
        <v>918</v>
      </c>
      <c r="AC510" s="109" t="s">
        <v>779</v>
      </c>
      <c r="AD510" s="196" t="s">
        <v>1032</v>
      </c>
      <c r="AE510" s="196" t="s">
        <v>779</v>
      </c>
      <c r="AF510" s="197">
        <f>AE510-AD510</f>
        <v>-2</v>
      </c>
      <c r="AG510" s="198">
        <f>IF(AI510="SI",0,J510)</f>
        <v>361.17</v>
      </c>
      <c r="AH510" s="199">
        <f>AG510*AF510</f>
        <v>-722.34</v>
      </c>
      <c r="AI510" s="200"/>
    </row>
    <row r="511" spans="1:35" ht="24">
      <c r="A511" s="108">
        <v>2019</v>
      </c>
      <c r="B511" s="108">
        <v>257</v>
      </c>
      <c r="C511" s="109" t="s">
        <v>1013</v>
      </c>
      <c r="D511" s="194" t="s">
        <v>1033</v>
      </c>
      <c r="E511" s="109" t="s">
        <v>1034</v>
      </c>
      <c r="F511" s="201" t="s">
        <v>1035</v>
      </c>
      <c r="G511" s="112">
        <v>966.2</v>
      </c>
      <c r="H511" s="112">
        <v>0</v>
      </c>
      <c r="I511" s="143" t="s">
        <v>79</v>
      </c>
      <c r="J511" s="112">
        <f>IF(I511="SI",G511-H511,G511)</f>
        <v>966.2</v>
      </c>
      <c r="K511" s="195" t="s">
        <v>259</v>
      </c>
      <c r="L511" s="108">
        <v>0</v>
      </c>
      <c r="M511" s="108">
        <v>3253</v>
      </c>
      <c r="N511" s="109"/>
      <c r="O511" s="111" t="s">
        <v>260</v>
      </c>
      <c r="P511" s="109" t="s">
        <v>261</v>
      </c>
      <c r="Q511" s="109" t="s">
        <v>261</v>
      </c>
      <c r="R511" s="108">
        <v>1</v>
      </c>
      <c r="S511" s="111" t="s">
        <v>85</v>
      </c>
      <c r="T511" s="108">
        <v>1080203</v>
      </c>
      <c r="U511" s="108">
        <v>2890</v>
      </c>
      <c r="V511" s="108">
        <v>4</v>
      </c>
      <c r="W511" s="108">
        <v>1</v>
      </c>
      <c r="X511" s="113">
        <v>2019</v>
      </c>
      <c r="Y511" s="113">
        <v>2</v>
      </c>
      <c r="Z511" s="113">
        <v>0</v>
      </c>
      <c r="AA511" s="114" t="s">
        <v>820</v>
      </c>
      <c r="AB511" s="108">
        <v>867</v>
      </c>
      <c r="AC511" s="109" t="s">
        <v>1036</v>
      </c>
      <c r="AD511" s="196" t="s">
        <v>820</v>
      </c>
      <c r="AE511" s="196" t="s">
        <v>820</v>
      </c>
      <c r="AF511" s="197">
        <f>AE511-AD511</f>
        <v>0</v>
      </c>
      <c r="AG511" s="198">
        <f>IF(AI511="SI",0,J511)</f>
        <v>966.2</v>
      </c>
      <c r="AH511" s="199">
        <f>AG511*AF511</f>
        <v>0</v>
      </c>
      <c r="AI511" s="200"/>
    </row>
    <row r="512" spans="1:35" ht="24">
      <c r="A512" s="108">
        <v>2019</v>
      </c>
      <c r="B512" s="108">
        <v>257</v>
      </c>
      <c r="C512" s="109" t="s">
        <v>1013</v>
      </c>
      <c r="D512" s="194" t="s">
        <v>1033</v>
      </c>
      <c r="E512" s="109" t="s">
        <v>1034</v>
      </c>
      <c r="F512" s="201" t="s">
        <v>1035</v>
      </c>
      <c r="G512" s="112">
        <v>212.56</v>
      </c>
      <c r="H512" s="112">
        <v>212.56</v>
      </c>
      <c r="I512" s="143" t="s">
        <v>79</v>
      </c>
      <c r="J512" s="112">
        <f>IF(I512="SI",G512-H512,G512)</f>
        <v>0</v>
      </c>
      <c r="K512" s="195" t="s">
        <v>259</v>
      </c>
      <c r="L512" s="108">
        <v>0</v>
      </c>
      <c r="M512" s="108">
        <v>3253</v>
      </c>
      <c r="N512" s="109"/>
      <c r="O512" s="111" t="s">
        <v>260</v>
      </c>
      <c r="P512" s="109" t="s">
        <v>261</v>
      </c>
      <c r="Q512" s="109" t="s">
        <v>261</v>
      </c>
      <c r="R512" s="108">
        <v>1</v>
      </c>
      <c r="S512" s="111" t="s">
        <v>85</v>
      </c>
      <c r="T512" s="108">
        <v>1080203</v>
      </c>
      <c r="U512" s="108">
        <v>2890</v>
      </c>
      <c r="V512" s="108">
        <v>4</v>
      </c>
      <c r="W512" s="108">
        <v>1</v>
      </c>
      <c r="X512" s="113">
        <v>2019</v>
      </c>
      <c r="Y512" s="113">
        <v>2</v>
      </c>
      <c r="Z512" s="113">
        <v>0</v>
      </c>
      <c r="AA512" s="114" t="s">
        <v>820</v>
      </c>
      <c r="AB512" s="108">
        <v>868</v>
      </c>
      <c r="AC512" s="109" t="s">
        <v>1036</v>
      </c>
      <c r="AD512" s="196" t="s">
        <v>820</v>
      </c>
      <c r="AE512" s="196" t="s">
        <v>820</v>
      </c>
      <c r="AF512" s="197">
        <f>AE512-AD512</f>
        <v>0</v>
      </c>
      <c r="AG512" s="198">
        <f>IF(AI512="SI",0,J512)</f>
        <v>0</v>
      </c>
      <c r="AH512" s="199">
        <f>AG512*AF512</f>
        <v>0</v>
      </c>
      <c r="AI512" s="200"/>
    </row>
    <row r="513" spans="1:35" ht="24">
      <c r="A513" s="108">
        <v>2019</v>
      </c>
      <c r="B513" s="108">
        <v>258</v>
      </c>
      <c r="C513" s="109" t="s">
        <v>1013</v>
      </c>
      <c r="D513" s="194" t="s">
        <v>1037</v>
      </c>
      <c r="E513" s="109" t="s">
        <v>1034</v>
      </c>
      <c r="F513" s="201" t="s">
        <v>1035</v>
      </c>
      <c r="G513" s="112">
        <v>217.35</v>
      </c>
      <c r="H513" s="112">
        <v>0</v>
      </c>
      <c r="I513" s="143" t="s">
        <v>79</v>
      </c>
      <c r="J513" s="112">
        <f>IF(I513="SI",G513-H513,G513)</f>
        <v>217.35</v>
      </c>
      <c r="K513" s="195" t="s">
        <v>259</v>
      </c>
      <c r="L513" s="108">
        <v>2019</v>
      </c>
      <c r="M513" s="108">
        <v>3253</v>
      </c>
      <c r="N513" s="109" t="s">
        <v>893</v>
      </c>
      <c r="O513" s="111" t="s">
        <v>260</v>
      </c>
      <c r="P513" s="109" t="s">
        <v>261</v>
      </c>
      <c r="Q513" s="109" t="s">
        <v>261</v>
      </c>
      <c r="R513" s="108">
        <v>2</v>
      </c>
      <c r="S513" s="111" t="s">
        <v>103</v>
      </c>
      <c r="T513" s="108">
        <v>1040103</v>
      </c>
      <c r="U513" s="108">
        <v>1460</v>
      </c>
      <c r="V513" s="108">
        <v>4</v>
      </c>
      <c r="W513" s="108">
        <v>2</v>
      </c>
      <c r="X513" s="113">
        <v>2019</v>
      </c>
      <c r="Y513" s="113">
        <v>41</v>
      </c>
      <c r="Z513" s="113">
        <v>0</v>
      </c>
      <c r="AA513" s="114" t="s">
        <v>820</v>
      </c>
      <c r="AB513" s="108">
        <v>871</v>
      </c>
      <c r="AC513" s="109" t="s">
        <v>1036</v>
      </c>
      <c r="AD513" s="196" t="s">
        <v>820</v>
      </c>
      <c r="AE513" s="196" t="s">
        <v>820</v>
      </c>
      <c r="AF513" s="197">
        <f>AE513-AD513</f>
        <v>0</v>
      </c>
      <c r="AG513" s="198">
        <f>IF(AI513="SI",0,J513)</f>
        <v>217.35</v>
      </c>
      <c r="AH513" s="199">
        <f>AG513*AF513</f>
        <v>0</v>
      </c>
      <c r="AI513" s="200"/>
    </row>
    <row r="514" spans="1:35" ht="24">
      <c r="A514" s="108">
        <v>2019</v>
      </c>
      <c r="B514" s="108">
        <v>258</v>
      </c>
      <c r="C514" s="109" t="s">
        <v>1013</v>
      </c>
      <c r="D514" s="194" t="s">
        <v>1037</v>
      </c>
      <c r="E514" s="109" t="s">
        <v>1034</v>
      </c>
      <c r="F514" s="201" t="s">
        <v>1038</v>
      </c>
      <c r="G514" s="112">
        <v>21.73</v>
      </c>
      <c r="H514" s="112">
        <v>21.73</v>
      </c>
      <c r="I514" s="143" t="s">
        <v>79</v>
      </c>
      <c r="J514" s="112">
        <f>IF(I514="SI",G514-H514,G514)</f>
        <v>0</v>
      </c>
      <c r="K514" s="195" t="s">
        <v>259</v>
      </c>
      <c r="L514" s="108">
        <v>2019</v>
      </c>
      <c r="M514" s="108">
        <v>3253</v>
      </c>
      <c r="N514" s="109" t="s">
        <v>893</v>
      </c>
      <c r="O514" s="111" t="s">
        <v>260</v>
      </c>
      <c r="P514" s="109" t="s">
        <v>261</v>
      </c>
      <c r="Q514" s="109" t="s">
        <v>261</v>
      </c>
      <c r="R514" s="108">
        <v>2</v>
      </c>
      <c r="S514" s="111" t="s">
        <v>103</v>
      </c>
      <c r="T514" s="108">
        <v>1040103</v>
      </c>
      <c r="U514" s="108">
        <v>1460</v>
      </c>
      <c r="V514" s="108">
        <v>4</v>
      </c>
      <c r="W514" s="108">
        <v>2</v>
      </c>
      <c r="X514" s="113">
        <v>2019</v>
      </c>
      <c r="Y514" s="113">
        <v>41</v>
      </c>
      <c r="Z514" s="113">
        <v>0</v>
      </c>
      <c r="AA514" s="114" t="s">
        <v>820</v>
      </c>
      <c r="AB514" s="108">
        <v>876</v>
      </c>
      <c r="AC514" s="109" t="s">
        <v>1036</v>
      </c>
      <c r="AD514" s="196" t="s">
        <v>820</v>
      </c>
      <c r="AE514" s="196" t="s">
        <v>820</v>
      </c>
      <c r="AF514" s="197">
        <f>AE514-AD514</f>
        <v>0</v>
      </c>
      <c r="AG514" s="198">
        <f>IF(AI514="SI",0,J514)</f>
        <v>0</v>
      </c>
      <c r="AH514" s="199">
        <f>AG514*AF514</f>
        <v>0</v>
      </c>
      <c r="AI514" s="200"/>
    </row>
    <row r="515" spans="1:35" ht="24">
      <c r="A515" s="108">
        <v>2019</v>
      </c>
      <c r="B515" s="108">
        <v>258</v>
      </c>
      <c r="C515" s="109" t="s">
        <v>1013</v>
      </c>
      <c r="D515" s="194" t="s">
        <v>1037</v>
      </c>
      <c r="E515" s="109" t="s">
        <v>1034</v>
      </c>
      <c r="F515" s="201" t="s">
        <v>1035</v>
      </c>
      <c r="G515" s="112">
        <v>88.18</v>
      </c>
      <c r="H515" s="112">
        <v>0</v>
      </c>
      <c r="I515" s="143" t="s">
        <v>79</v>
      </c>
      <c r="J515" s="112">
        <f>IF(I515="SI",G515-H515,G515)</f>
        <v>88.18</v>
      </c>
      <c r="K515" s="195" t="s">
        <v>259</v>
      </c>
      <c r="L515" s="108">
        <v>2019</v>
      </c>
      <c r="M515" s="108">
        <v>3253</v>
      </c>
      <c r="N515" s="109" t="s">
        <v>893</v>
      </c>
      <c r="O515" s="111" t="s">
        <v>260</v>
      </c>
      <c r="P515" s="109" t="s">
        <v>261</v>
      </c>
      <c r="Q515" s="109" t="s">
        <v>261</v>
      </c>
      <c r="R515" s="108">
        <v>2</v>
      </c>
      <c r="S515" s="111" t="s">
        <v>103</v>
      </c>
      <c r="T515" s="108">
        <v>1040203</v>
      </c>
      <c r="U515" s="108">
        <v>1570</v>
      </c>
      <c r="V515" s="108">
        <v>4</v>
      </c>
      <c r="W515" s="108">
        <v>2</v>
      </c>
      <c r="X515" s="113">
        <v>2019</v>
      </c>
      <c r="Y515" s="113">
        <v>42</v>
      </c>
      <c r="Z515" s="113">
        <v>0</v>
      </c>
      <c r="AA515" s="114" t="s">
        <v>820</v>
      </c>
      <c r="AB515" s="108">
        <v>872</v>
      </c>
      <c r="AC515" s="109" t="s">
        <v>1036</v>
      </c>
      <c r="AD515" s="196" t="s">
        <v>820</v>
      </c>
      <c r="AE515" s="196" t="s">
        <v>820</v>
      </c>
      <c r="AF515" s="197">
        <f>AE515-AD515</f>
        <v>0</v>
      </c>
      <c r="AG515" s="198">
        <f>IF(AI515="SI",0,J515)</f>
        <v>88.18</v>
      </c>
      <c r="AH515" s="199">
        <f>AG515*AF515</f>
        <v>0</v>
      </c>
      <c r="AI515" s="200"/>
    </row>
    <row r="516" spans="1:35" ht="24">
      <c r="A516" s="108">
        <v>2019</v>
      </c>
      <c r="B516" s="108">
        <v>258</v>
      </c>
      <c r="C516" s="109" t="s">
        <v>1013</v>
      </c>
      <c r="D516" s="194" t="s">
        <v>1037</v>
      </c>
      <c r="E516" s="109" t="s">
        <v>1034</v>
      </c>
      <c r="F516" s="201" t="s">
        <v>1038</v>
      </c>
      <c r="G516" s="112">
        <v>8.82</v>
      </c>
      <c r="H516" s="112">
        <v>8.82</v>
      </c>
      <c r="I516" s="143" t="s">
        <v>79</v>
      </c>
      <c r="J516" s="112">
        <f>IF(I516="SI",G516-H516,G516)</f>
        <v>0</v>
      </c>
      <c r="K516" s="195" t="s">
        <v>259</v>
      </c>
      <c r="L516" s="108">
        <v>2019</v>
      </c>
      <c r="M516" s="108">
        <v>3253</v>
      </c>
      <c r="N516" s="109" t="s">
        <v>893</v>
      </c>
      <c r="O516" s="111" t="s">
        <v>260</v>
      </c>
      <c r="P516" s="109" t="s">
        <v>261</v>
      </c>
      <c r="Q516" s="109" t="s">
        <v>261</v>
      </c>
      <c r="R516" s="108">
        <v>2</v>
      </c>
      <c r="S516" s="111" t="s">
        <v>103</v>
      </c>
      <c r="T516" s="108">
        <v>1040203</v>
      </c>
      <c r="U516" s="108">
        <v>1570</v>
      </c>
      <c r="V516" s="108">
        <v>4</v>
      </c>
      <c r="W516" s="108">
        <v>2</v>
      </c>
      <c r="X516" s="113">
        <v>2019</v>
      </c>
      <c r="Y516" s="113">
        <v>42</v>
      </c>
      <c r="Z516" s="113">
        <v>0</v>
      </c>
      <c r="AA516" s="114" t="s">
        <v>820</v>
      </c>
      <c r="AB516" s="108">
        <v>877</v>
      </c>
      <c r="AC516" s="109" t="s">
        <v>1036</v>
      </c>
      <c r="AD516" s="196" t="s">
        <v>820</v>
      </c>
      <c r="AE516" s="196" t="s">
        <v>820</v>
      </c>
      <c r="AF516" s="197">
        <f>AE516-AD516</f>
        <v>0</v>
      </c>
      <c r="AG516" s="198">
        <f>IF(AI516="SI",0,J516)</f>
        <v>0</v>
      </c>
      <c r="AH516" s="199">
        <f>AG516*AF516</f>
        <v>0</v>
      </c>
      <c r="AI516" s="200"/>
    </row>
    <row r="517" spans="1:35" ht="24">
      <c r="A517" s="108">
        <v>2019</v>
      </c>
      <c r="B517" s="108">
        <v>258</v>
      </c>
      <c r="C517" s="109" t="s">
        <v>1013</v>
      </c>
      <c r="D517" s="194" t="s">
        <v>1037</v>
      </c>
      <c r="E517" s="109" t="s">
        <v>1034</v>
      </c>
      <c r="F517" s="201" t="s">
        <v>1035</v>
      </c>
      <c r="G517" s="112">
        <v>55.36</v>
      </c>
      <c r="H517" s="112">
        <v>0</v>
      </c>
      <c r="I517" s="143" t="s">
        <v>79</v>
      </c>
      <c r="J517" s="112">
        <f>IF(I517="SI",G517-H517,G517)</f>
        <v>55.36</v>
      </c>
      <c r="K517" s="195" t="s">
        <v>259</v>
      </c>
      <c r="L517" s="108">
        <v>2019</v>
      </c>
      <c r="M517" s="108">
        <v>3253</v>
      </c>
      <c r="N517" s="109" t="s">
        <v>893</v>
      </c>
      <c r="O517" s="111" t="s">
        <v>260</v>
      </c>
      <c r="P517" s="109" t="s">
        <v>261</v>
      </c>
      <c r="Q517" s="109" t="s">
        <v>261</v>
      </c>
      <c r="R517" s="108">
        <v>2</v>
      </c>
      <c r="S517" s="111" t="s">
        <v>103</v>
      </c>
      <c r="T517" s="108">
        <v>1010503</v>
      </c>
      <c r="U517" s="108">
        <v>470</v>
      </c>
      <c r="V517" s="108">
        <v>6</v>
      </c>
      <c r="W517" s="108">
        <v>1</v>
      </c>
      <c r="X517" s="113">
        <v>2019</v>
      </c>
      <c r="Y517" s="113">
        <v>52</v>
      </c>
      <c r="Z517" s="113">
        <v>0</v>
      </c>
      <c r="AA517" s="114" t="s">
        <v>820</v>
      </c>
      <c r="AB517" s="108">
        <v>870</v>
      </c>
      <c r="AC517" s="109" t="s">
        <v>1036</v>
      </c>
      <c r="AD517" s="196" t="s">
        <v>820</v>
      </c>
      <c r="AE517" s="196" t="s">
        <v>820</v>
      </c>
      <c r="AF517" s="197">
        <f>AE517-AD517</f>
        <v>0</v>
      </c>
      <c r="AG517" s="198">
        <f>IF(AI517="SI",0,J517)</f>
        <v>55.36</v>
      </c>
      <c r="AH517" s="199">
        <f>AG517*AF517</f>
        <v>0</v>
      </c>
      <c r="AI517" s="200"/>
    </row>
    <row r="518" spans="1:35" ht="24">
      <c r="A518" s="108">
        <v>2019</v>
      </c>
      <c r="B518" s="108">
        <v>258</v>
      </c>
      <c r="C518" s="109" t="s">
        <v>1013</v>
      </c>
      <c r="D518" s="194" t="s">
        <v>1037</v>
      </c>
      <c r="E518" s="109" t="s">
        <v>1034</v>
      </c>
      <c r="F518" s="201" t="s">
        <v>1038</v>
      </c>
      <c r="G518" s="112">
        <v>12.18</v>
      </c>
      <c r="H518" s="112">
        <v>12.18</v>
      </c>
      <c r="I518" s="143" t="s">
        <v>79</v>
      </c>
      <c r="J518" s="112">
        <f>IF(I518="SI",G518-H518,G518)</f>
        <v>0</v>
      </c>
      <c r="K518" s="195" t="s">
        <v>259</v>
      </c>
      <c r="L518" s="108">
        <v>2019</v>
      </c>
      <c r="M518" s="108">
        <v>3253</v>
      </c>
      <c r="N518" s="109" t="s">
        <v>893</v>
      </c>
      <c r="O518" s="111" t="s">
        <v>260</v>
      </c>
      <c r="P518" s="109" t="s">
        <v>261</v>
      </c>
      <c r="Q518" s="109" t="s">
        <v>261</v>
      </c>
      <c r="R518" s="108">
        <v>2</v>
      </c>
      <c r="S518" s="111" t="s">
        <v>103</v>
      </c>
      <c r="T518" s="108">
        <v>1010503</v>
      </c>
      <c r="U518" s="108">
        <v>470</v>
      </c>
      <c r="V518" s="108">
        <v>6</v>
      </c>
      <c r="W518" s="108">
        <v>1</v>
      </c>
      <c r="X518" s="113">
        <v>2019</v>
      </c>
      <c r="Y518" s="113">
        <v>52</v>
      </c>
      <c r="Z518" s="113">
        <v>0</v>
      </c>
      <c r="AA518" s="114" t="s">
        <v>820</v>
      </c>
      <c r="AB518" s="108">
        <v>875</v>
      </c>
      <c r="AC518" s="109" t="s">
        <v>1036</v>
      </c>
      <c r="AD518" s="196" t="s">
        <v>820</v>
      </c>
      <c r="AE518" s="196" t="s">
        <v>820</v>
      </c>
      <c r="AF518" s="197">
        <f>AE518-AD518</f>
        <v>0</v>
      </c>
      <c r="AG518" s="198">
        <f>IF(AI518="SI",0,J518)</f>
        <v>0</v>
      </c>
      <c r="AH518" s="199">
        <f>AG518*AF518</f>
        <v>0</v>
      </c>
      <c r="AI518" s="200"/>
    </row>
    <row r="519" spans="1:35" ht="24">
      <c r="A519" s="108">
        <v>2019</v>
      </c>
      <c r="B519" s="108">
        <v>258</v>
      </c>
      <c r="C519" s="109" t="s">
        <v>1013</v>
      </c>
      <c r="D519" s="194" t="s">
        <v>1037</v>
      </c>
      <c r="E519" s="109" t="s">
        <v>1034</v>
      </c>
      <c r="F519" s="201" t="s">
        <v>1035</v>
      </c>
      <c r="G519" s="112">
        <v>39.05</v>
      </c>
      <c r="H519" s="112">
        <v>0</v>
      </c>
      <c r="I519" s="143" t="s">
        <v>79</v>
      </c>
      <c r="J519" s="112">
        <f>IF(I519="SI",G519-H519,G519)</f>
        <v>39.05</v>
      </c>
      <c r="K519" s="195" t="s">
        <v>259</v>
      </c>
      <c r="L519" s="108">
        <v>2019</v>
      </c>
      <c r="M519" s="108">
        <v>3253</v>
      </c>
      <c r="N519" s="109" t="s">
        <v>893</v>
      </c>
      <c r="O519" s="111" t="s">
        <v>260</v>
      </c>
      <c r="P519" s="109" t="s">
        <v>261</v>
      </c>
      <c r="Q519" s="109" t="s">
        <v>261</v>
      </c>
      <c r="R519" s="108">
        <v>2</v>
      </c>
      <c r="S519" s="111" t="s">
        <v>103</v>
      </c>
      <c r="T519" s="108">
        <v>1100503</v>
      </c>
      <c r="U519" s="108">
        <v>4210</v>
      </c>
      <c r="V519" s="108">
        <v>2</v>
      </c>
      <c r="W519" s="108">
        <v>1</v>
      </c>
      <c r="X519" s="113">
        <v>2019</v>
      </c>
      <c r="Y519" s="113">
        <v>43</v>
      </c>
      <c r="Z519" s="113">
        <v>0</v>
      </c>
      <c r="AA519" s="114" t="s">
        <v>820</v>
      </c>
      <c r="AB519" s="108">
        <v>873</v>
      </c>
      <c r="AC519" s="109" t="s">
        <v>1036</v>
      </c>
      <c r="AD519" s="196" t="s">
        <v>820</v>
      </c>
      <c r="AE519" s="196" t="s">
        <v>820</v>
      </c>
      <c r="AF519" s="197">
        <f>AE519-AD519</f>
        <v>0</v>
      </c>
      <c r="AG519" s="198">
        <f>IF(AI519="SI",0,J519)</f>
        <v>39.05</v>
      </c>
      <c r="AH519" s="199">
        <f>AG519*AF519</f>
        <v>0</v>
      </c>
      <c r="AI519" s="200"/>
    </row>
    <row r="520" spans="1:35" ht="24">
      <c r="A520" s="108">
        <v>2019</v>
      </c>
      <c r="B520" s="108">
        <v>258</v>
      </c>
      <c r="C520" s="109" t="s">
        <v>1013</v>
      </c>
      <c r="D520" s="194" t="s">
        <v>1037</v>
      </c>
      <c r="E520" s="109" t="s">
        <v>1034</v>
      </c>
      <c r="F520" s="201" t="s">
        <v>1038</v>
      </c>
      <c r="G520" s="112">
        <v>8.59</v>
      </c>
      <c r="H520" s="112">
        <v>8.59</v>
      </c>
      <c r="I520" s="143" t="s">
        <v>79</v>
      </c>
      <c r="J520" s="112">
        <f>IF(I520="SI",G520-H520,G520)</f>
        <v>0</v>
      </c>
      <c r="K520" s="195" t="s">
        <v>259</v>
      </c>
      <c r="L520" s="108">
        <v>2019</v>
      </c>
      <c r="M520" s="108">
        <v>3253</v>
      </c>
      <c r="N520" s="109" t="s">
        <v>893</v>
      </c>
      <c r="O520" s="111" t="s">
        <v>260</v>
      </c>
      <c r="P520" s="109" t="s">
        <v>261</v>
      </c>
      <c r="Q520" s="109" t="s">
        <v>261</v>
      </c>
      <c r="R520" s="108">
        <v>2</v>
      </c>
      <c r="S520" s="111" t="s">
        <v>103</v>
      </c>
      <c r="T520" s="108">
        <v>1100503</v>
      </c>
      <c r="U520" s="108">
        <v>4210</v>
      </c>
      <c r="V520" s="108">
        <v>2</v>
      </c>
      <c r="W520" s="108">
        <v>1</v>
      </c>
      <c r="X520" s="113">
        <v>2019</v>
      </c>
      <c r="Y520" s="113">
        <v>43</v>
      </c>
      <c r="Z520" s="113">
        <v>0</v>
      </c>
      <c r="AA520" s="114" t="s">
        <v>820</v>
      </c>
      <c r="AB520" s="108">
        <v>878</v>
      </c>
      <c r="AC520" s="109" t="s">
        <v>1036</v>
      </c>
      <c r="AD520" s="196" t="s">
        <v>820</v>
      </c>
      <c r="AE520" s="196" t="s">
        <v>820</v>
      </c>
      <c r="AF520" s="197">
        <f>AE520-AD520</f>
        <v>0</v>
      </c>
      <c r="AG520" s="198">
        <f>IF(AI520="SI",0,J520)</f>
        <v>0</v>
      </c>
      <c r="AH520" s="199">
        <f>AG520*AF520</f>
        <v>0</v>
      </c>
      <c r="AI520" s="200"/>
    </row>
    <row r="521" spans="1:35" ht="24">
      <c r="A521" s="108">
        <v>2019</v>
      </c>
      <c r="B521" s="108">
        <v>258</v>
      </c>
      <c r="C521" s="109" t="s">
        <v>1013</v>
      </c>
      <c r="D521" s="194" t="s">
        <v>1037</v>
      </c>
      <c r="E521" s="109" t="s">
        <v>1034</v>
      </c>
      <c r="F521" s="201" t="s">
        <v>1035</v>
      </c>
      <c r="G521" s="112">
        <v>351.52</v>
      </c>
      <c r="H521" s="112">
        <v>0</v>
      </c>
      <c r="I521" s="143" t="s">
        <v>79</v>
      </c>
      <c r="J521" s="112">
        <f>IF(I521="SI",G521-H521,G521)</f>
        <v>351.52</v>
      </c>
      <c r="K521" s="195" t="s">
        <v>259</v>
      </c>
      <c r="L521" s="108">
        <v>2019</v>
      </c>
      <c r="M521" s="108">
        <v>3253</v>
      </c>
      <c r="N521" s="109" t="s">
        <v>893</v>
      </c>
      <c r="O521" s="111" t="s">
        <v>260</v>
      </c>
      <c r="P521" s="109" t="s">
        <v>261</v>
      </c>
      <c r="Q521" s="109" t="s">
        <v>261</v>
      </c>
      <c r="R521" s="108">
        <v>2</v>
      </c>
      <c r="S521" s="111" t="s">
        <v>103</v>
      </c>
      <c r="T521" s="108">
        <v>1010503</v>
      </c>
      <c r="U521" s="108">
        <v>470</v>
      </c>
      <c r="V521" s="108">
        <v>2</v>
      </c>
      <c r="W521" s="108">
        <v>1</v>
      </c>
      <c r="X521" s="113">
        <v>2019</v>
      </c>
      <c r="Y521" s="113">
        <v>40</v>
      </c>
      <c r="Z521" s="113">
        <v>0</v>
      </c>
      <c r="AA521" s="114" t="s">
        <v>820</v>
      </c>
      <c r="AB521" s="108">
        <v>869</v>
      </c>
      <c r="AC521" s="109" t="s">
        <v>1036</v>
      </c>
      <c r="AD521" s="196" t="s">
        <v>820</v>
      </c>
      <c r="AE521" s="196" t="s">
        <v>820</v>
      </c>
      <c r="AF521" s="197">
        <f>AE521-AD521</f>
        <v>0</v>
      </c>
      <c r="AG521" s="198">
        <f>IF(AI521="SI",0,J521)</f>
        <v>351.52</v>
      </c>
      <c r="AH521" s="199">
        <f>AG521*AF521</f>
        <v>0</v>
      </c>
      <c r="AI521" s="200"/>
    </row>
    <row r="522" spans="1:35" ht="24">
      <c r="A522" s="108">
        <v>2019</v>
      </c>
      <c r="B522" s="108">
        <v>258</v>
      </c>
      <c r="C522" s="109" t="s">
        <v>1013</v>
      </c>
      <c r="D522" s="194" t="s">
        <v>1037</v>
      </c>
      <c r="E522" s="109" t="s">
        <v>1034</v>
      </c>
      <c r="F522" s="201" t="s">
        <v>1038</v>
      </c>
      <c r="G522" s="112">
        <v>77.33</v>
      </c>
      <c r="H522" s="112">
        <v>77.33</v>
      </c>
      <c r="I522" s="143" t="s">
        <v>79</v>
      </c>
      <c r="J522" s="112">
        <f>IF(I522="SI",G522-H522,G522)</f>
        <v>0</v>
      </c>
      <c r="K522" s="195" t="s">
        <v>259</v>
      </c>
      <c r="L522" s="108">
        <v>2019</v>
      </c>
      <c r="M522" s="108">
        <v>3253</v>
      </c>
      <c r="N522" s="109" t="s">
        <v>893</v>
      </c>
      <c r="O522" s="111" t="s">
        <v>260</v>
      </c>
      <c r="P522" s="109" t="s">
        <v>261</v>
      </c>
      <c r="Q522" s="109" t="s">
        <v>261</v>
      </c>
      <c r="R522" s="108">
        <v>2</v>
      </c>
      <c r="S522" s="111" t="s">
        <v>103</v>
      </c>
      <c r="T522" s="108">
        <v>1010503</v>
      </c>
      <c r="U522" s="108">
        <v>470</v>
      </c>
      <c r="V522" s="108">
        <v>2</v>
      </c>
      <c r="W522" s="108">
        <v>1</v>
      </c>
      <c r="X522" s="113">
        <v>2019</v>
      </c>
      <c r="Y522" s="113">
        <v>40</v>
      </c>
      <c r="Z522" s="113">
        <v>0</v>
      </c>
      <c r="AA522" s="114" t="s">
        <v>820</v>
      </c>
      <c r="AB522" s="108">
        <v>874</v>
      </c>
      <c r="AC522" s="109" t="s">
        <v>1036</v>
      </c>
      <c r="AD522" s="196" t="s">
        <v>820</v>
      </c>
      <c r="AE522" s="196" t="s">
        <v>820</v>
      </c>
      <c r="AF522" s="197">
        <f>AE522-AD522</f>
        <v>0</v>
      </c>
      <c r="AG522" s="198">
        <f>IF(AI522="SI",0,J522)</f>
        <v>0</v>
      </c>
      <c r="AH522" s="199">
        <f>AG522*AF522</f>
        <v>0</v>
      </c>
      <c r="AI522" s="200"/>
    </row>
    <row r="523" spans="1:35" ht="36">
      <c r="A523" s="108">
        <v>2019</v>
      </c>
      <c r="B523" s="108">
        <v>259</v>
      </c>
      <c r="C523" s="109" t="s">
        <v>909</v>
      </c>
      <c r="D523" s="194" t="s">
        <v>1039</v>
      </c>
      <c r="E523" s="109" t="s">
        <v>858</v>
      </c>
      <c r="F523" s="201" t="s">
        <v>1016</v>
      </c>
      <c r="G523" s="112">
        <v>1192.33</v>
      </c>
      <c r="H523" s="112">
        <v>108.39</v>
      </c>
      <c r="I523" s="143" t="s">
        <v>79</v>
      </c>
      <c r="J523" s="112">
        <f>IF(I523="SI",G523-H523,G523)</f>
        <v>1083.9399999999998</v>
      </c>
      <c r="K523" s="195" t="s">
        <v>84</v>
      </c>
      <c r="L523" s="108">
        <v>2019</v>
      </c>
      <c r="M523" s="108">
        <v>3289</v>
      </c>
      <c r="N523" s="109" t="s">
        <v>909</v>
      </c>
      <c r="O523" s="111" t="s">
        <v>817</v>
      </c>
      <c r="P523" s="109" t="s">
        <v>128</v>
      </c>
      <c r="Q523" s="109" t="s">
        <v>128</v>
      </c>
      <c r="R523" s="108">
        <v>1</v>
      </c>
      <c r="S523" s="111" t="s">
        <v>85</v>
      </c>
      <c r="T523" s="108">
        <v>1090503</v>
      </c>
      <c r="U523" s="108">
        <v>3550</v>
      </c>
      <c r="V523" s="108">
        <v>2</v>
      </c>
      <c r="W523" s="108">
        <v>2</v>
      </c>
      <c r="X523" s="113">
        <v>2019</v>
      </c>
      <c r="Y523" s="113">
        <v>113</v>
      </c>
      <c r="Z523" s="113">
        <v>0</v>
      </c>
      <c r="AA523" s="114" t="s">
        <v>779</v>
      </c>
      <c r="AB523" s="108">
        <v>916</v>
      </c>
      <c r="AC523" s="109" t="s">
        <v>779</v>
      </c>
      <c r="AD523" s="196" t="s">
        <v>1017</v>
      </c>
      <c r="AE523" s="196" t="s">
        <v>779</v>
      </c>
      <c r="AF523" s="197">
        <f>AE523-AD523</f>
        <v>-13</v>
      </c>
      <c r="AG523" s="198">
        <f>IF(AI523="SI",0,J523)</f>
        <v>1083.9399999999998</v>
      </c>
      <c r="AH523" s="199">
        <f>AG523*AF523</f>
        <v>-14091.219999999998</v>
      </c>
      <c r="AI523" s="200"/>
    </row>
    <row r="524" spans="1:35" ht="48">
      <c r="A524" s="108">
        <v>2019</v>
      </c>
      <c r="B524" s="108">
        <v>260</v>
      </c>
      <c r="C524" s="109" t="s">
        <v>909</v>
      </c>
      <c r="D524" s="194" t="s">
        <v>1040</v>
      </c>
      <c r="E524" s="109" t="s">
        <v>992</v>
      </c>
      <c r="F524" s="201" t="s">
        <v>880</v>
      </c>
      <c r="G524" s="112">
        <v>160</v>
      </c>
      <c r="H524" s="112">
        <v>0</v>
      </c>
      <c r="I524" s="143" t="s">
        <v>157</v>
      </c>
      <c r="J524" s="112">
        <f>IF(I524="SI",G524-H524,G524)</f>
        <v>160</v>
      </c>
      <c r="K524" s="195" t="s">
        <v>84</v>
      </c>
      <c r="L524" s="108">
        <v>2019</v>
      </c>
      <c r="M524" s="108">
        <v>3293</v>
      </c>
      <c r="N524" s="109" t="s">
        <v>909</v>
      </c>
      <c r="O524" s="111" t="s">
        <v>881</v>
      </c>
      <c r="P524" s="109" t="s">
        <v>882</v>
      </c>
      <c r="Q524" s="109" t="s">
        <v>882</v>
      </c>
      <c r="R524" s="108">
        <v>1</v>
      </c>
      <c r="S524" s="111" t="s">
        <v>85</v>
      </c>
      <c r="T524" s="108">
        <v>1100403</v>
      </c>
      <c r="U524" s="108">
        <v>4100</v>
      </c>
      <c r="V524" s="108">
        <v>6</v>
      </c>
      <c r="W524" s="108">
        <v>1</v>
      </c>
      <c r="X524" s="113">
        <v>2019</v>
      </c>
      <c r="Y524" s="113">
        <v>92</v>
      </c>
      <c r="Z524" s="113">
        <v>0</v>
      </c>
      <c r="AA524" s="114" t="s">
        <v>820</v>
      </c>
      <c r="AB524" s="108">
        <v>848</v>
      </c>
      <c r="AC524" s="109" t="s">
        <v>820</v>
      </c>
      <c r="AD524" s="196" t="s">
        <v>1041</v>
      </c>
      <c r="AE524" s="196" t="s">
        <v>820</v>
      </c>
      <c r="AF524" s="197">
        <f>AE524-AD524</f>
        <v>-4</v>
      </c>
      <c r="AG524" s="198">
        <f>IF(AI524="SI",0,J524)</f>
        <v>160</v>
      </c>
      <c r="AH524" s="199">
        <f>AG524*AF524</f>
        <v>-640</v>
      </c>
      <c r="AI524" s="200"/>
    </row>
    <row r="525" spans="1:35" ht="72">
      <c r="A525" s="108">
        <v>2019</v>
      </c>
      <c r="B525" s="108">
        <v>261</v>
      </c>
      <c r="C525" s="109" t="s">
        <v>909</v>
      </c>
      <c r="D525" s="194" t="s">
        <v>1042</v>
      </c>
      <c r="E525" s="109" t="s">
        <v>915</v>
      </c>
      <c r="F525" s="201" t="s">
        <v>1043</v>
      </c>
      <c r="G525" s="112">
        <v>585.6</v>
      </c>
      <c r="H525" s="112">
        <v>105.6</v>
      </c>
      <c r="I525" s="143" t="s">
        <v>79</v>
      </c>
      <c r="J525" s="112">
        <f>IF(I525="SI",G525-H525,G525)</f>
        <v>480</v>
      </c>
      <c r="K525" s="195" t="s">
        <v>562</v>
      </c>
      <c r="L525" s="108">
        <v>2019</v>
      </c>
      <c r="M525" s="108">
        <v>3277</v>
      </c>
      <c r="N525" s="109" t="s">
        <v>915</v>
      </c>
      <c r="O525" s="111" t="s">
        <v>563</v>
      </c>
      <c r="P525" s="109" t="s">
        <v>564</v>
      </c>
      <c r="Q525" s="109" t="s">
        <v>564</v>
      </c>
      <c r="R525" s="108">
        <v>1</v>
      </c>
      <c r="S525" s="111" t="s">
        <v>85</v>
      </c>
      <c r="T525" s="108">
        <v>1010203</v>
      </c>
      <c r="U525" s="108">
        <v>140</v>
      </c>
      <c r="V525" s="108">
        <v>6</v>
      </c>
      <c r="W525" s="108">
        <v>1</v>
      </c>
      <c r="X525" s="113">
        <v>2019</v>
      </c>
      <c r="Y525" s="113">
        <v>140</v>
      </c>
      <c r="Z525" s="113">
        <v>0</v>
      </c>
      <c r="AA525" s="114" t="s">
        <v>779</v>
      </c>
      <c r="AB525" s="108">
        <v>923</v>
      </c>
      <c r="AC525" s="109" t="s">
        <v>779</v>
      </c>
      <c r="AD525" s="196" t="s">
        <v>1017</v>
      </c>
      <c r="AE525" s="196" t="s">
        <v>779</v>
      </c>
      <c r="AF525" s="197">
        <f>AE525-AD525</f>
        <v>-13</v>
      </c>
      <c r="AG525" s="198">
        <f>IF(AI525="SI",0,J525)</f>
        <v>480</v>
      </c>
      <c r="AH525" s="199">
        <f>AG525*AF525</f>
        <v>-6240</v>
      </c>
      <c r="AI525" s="200"/>
    </row>
    <row r="526" spans="1:35" ht="36">
      <c r="A526" s="108">
        <v>2019</v>
      </c>
      <c r="B526" s="108">
        <v>262</v>
      </c>
      <c r="C526" s="109" t="s">
        <v>909</v>
      </c>
      <c r="D526" s="194" t="s">
        <v>1044</v>
      </c>
      <c r="E526" s="109" t="s">
        <v>915</v>
      </c>
      <c r="F526" s="201" t="s">
        <v>1045</v>
      </c>
      <c r="G526" s="112">
        <v>250</v>
      </c>
      <c r="H526" s="112">
        <v>45.08</v>
      </c>
      <c r="I526" s="143" t="s">
        <v>79</v>
      </c>
      <c r="J526" s="112">
        <f>IF(I526="SI",G526-H526,G526)</f>
        <v>204.92000000000002</v>
      </c>
      <c r="K526" s="195" t="s">
        <v>1046</v>
      </c>
      <c r="L526" s="108">
        <v>2019</v>
      </c>
      <c r="M526" s="108">
        <v>3292</v>
      </c>
      <c r="N526" s="109" t="s">
        <v>909</v>
      </c>
      <c r="O526" s="111" t="s">
        <v>1047</v>
      </c>
      <c r="P526" s="109" t="s">
        <v>1048</v>
      </c>
      <c r="Q526" s="109" t="s">
        <v>1048</v>
      </c>
      <c r="R526" s="108">
        <v>2</v>
      </c>
      <c r="S526" s="111" t="s">
        <v>103</v>
      </c>
      <c r="T526" s="108">
        <v>1040202</v>
      </c>
      <c r="U526" s="108">
        <v>1560</v>
      </c>
      <c r="V526" s="108">
        <v>2</v>
      </c>
      <c r="W526" s="108">
        <v>1</v>
      </c>
      <c r="X526" s="113">
        <v>2019</v>
      </c>
      <c r="Y526" s="113">
        <v>225</v>
      </c>
      <c r="Z526" s="113">
        <v>0</v>
      </c>
      <c r="AA526" s="114" t="s">
        <v>820</v>
      </c>
      <c r="AB526" s="108">
        <v>844</v>
      </c>
      <c r="AC526" s="109" t="s">
        <v>820</v>
      </c>
      <c r="AD526" s="196" t="s">
        <v>1049</v>
      </c>
      <c r="AE526" s="196" t="s">
        <v>820</v>
      </c>
      <c r="AF526" s="197">
        <f>AE526-AD526</f>
        <v>-13</v>
      </c>
      <c r="AG526" s="198">
        <f>IF(AI526="SI",0,J526)</f>
        <v>204.92000000000002</v>
      </c>
      <c r="AH526" s="199">
        <f>AG526*AF526</f>
        <v>-2663.96</v>
      </c>
      <c r="AI526" s="200"/>
    </row>
    <row r="527" spans="1:35" ht="36">
      <c r="A527" s="108">
        <v>2019</v>
      </c>
      <c r="B527" s="108">
        <v>262</v>
      </c>
      <c r="C527" s="109" t="s">
        <v>909</v>
      </c>
      <c r="D527" s="194" t="s">
        <v>1044</v>
      </c>
      <c r="E527" s="109" t="s">
        <v>915</v>
      </c>
      <c r="F527" s="201" t="s">
        <v>1045</v>
      </c>
      <c r="G527" s="112">
        <v>168</v>
      </c>
      <c r="H527" s="112">
        <v>30.29</v>
      </c>
      <c r="I527" s="143" t="s">
        <v>79</v>
      </c>
      <c r="J527" s="112">
        <f>IF(I527="SI",G527-H527,G527)</f>
        <v>137.71</v>
      </c>
      <c r="K527" s="195" t="s">
        <v>1046</v>
      </c>
      <c r="L527" s="108">
        <v>2019</v>
      </c>
      <c r="M527" s="108">
        <v>3292</v>
      </c>
      <c r="N527" s="109" t="s">
        <v>909</v>
      </c>
      <c r="O527" s="111" t="s">
        <v>1047</v>
      </c>
      <c r="P527" s="109" t="s">
        <v>1048</v>
      </c>
      <c r="Q527" s="109" t="s">
        <v>1048</v>
      </c>
      <c r="R527" s="108">
        <v>2</v>
      </c>
      <c r="S527" s="111" t="s">
        <v>103</v>
      </c>
      <c r="T527" s="108">
        <v>1040102</v>
      </c>
      <c r="U527" s="108">
        <v>1450</v>
      </c>
      <c r="V527" s="108">
        <v>2</v>
      </c>
      <c r="W527" s="108">
        <v>1</v>
      </c>
      <c r="X527" s="113">
        <v>2019</v>
      </c>
      <c r="Y527" s="113">
        <v>224</v>
      </c>
      <c r="Z527" s="113">
        <v>0</v>
      </c>
      <c r="AA527" s="114" t="s">
        <v>820</v>
      </c>
      <c r="AB527" s="108">
        <v>843</v>
      </c>
      <c r="AC527" s="109" t="s">
        <v>820</v>
      </c>
      <c r="AD527" s="196" t="s">
        <v>1049</v>
      </c>
      <c r="AE527" s="196" t="s">
        <v>820</v>
      </c>
      <c r="AF527" s="197">
        <f>AE527-AD527</f>
        <v>-13</v>
      </c>
      <c r="AG527" s="198">
        <f>IF(AI527="SI",0,J527)</f>
        <v>137.71</v>
      </c>
      <c r="AH527" s="199">
        <f>AG527*AF527</f>
        <v>-1790.23</v>
      </c>
      <c r="AI527" s="200"/>
    </row>
    <row r="528" spans="1:35" ht="36">
      <c r="A528" s="108">
        <v>2019</v>
      </c>
      <c r="B528" s="108">
        <v>262</v>
      </c>
      <c r="C528" s="109" t="s">
        <v>909</v>
      </c>
      <c r="D528" s="194" t="s">
        <v>1044</v>
      </c>
      <c r="E528" s="109" t="s">
        <v>915</v>
      </c>
      <c r="F528" s="201" t="s">
        <v>1045</v>
      </c>
      <c r="G528" s="112">
        <v>129.06</v>
      </c>
      <c r="H528" s="112">
        <v>23.28</v>
      </c>
      <c r="I528" s="143" t="s">
        <v>79</v>
      </c>
      <c r="J528" s="112">
        <f>IF(I528="SI",G528-H528,G528)</f>
        <v>105.78</v>
      </c>
      <c r="K528" s="195" t="s">
        <v>1046</v>
      </c>
      <c r="L528" s="108">
        <v>2019</v>
      </c>
      <c r="M528" s="108">
        <v>3292</v>
      </c>
      <c r="N528" s="109" t="s">
        <v>909</v>
      </c>
      <c r="O528" s="111" t="s">
        <v>1047</v>
      </c>
      <c r="P528" s="109" t="s">
        <v>1048</v>
      </c>
      <c r="Q528" s="109" t="s">
        <v>1048</v>
      </c>
      <c r="R528" s="108">
        <v>2</v>
      </c>
      <c r="S528" s="111" t="s">
        <v>103</v>
      </c>
      <c r="T528" s="108">
        <v>1010502</v>
      </c>
      <c r="U528" s="108">
        <v>460</v>
      </c>
      <c r="V528" s="108">
        <v>2</v>
      </c>
      <c r="W528" s="108">
        <v>1</v>
      </c>
      <c r="X528" s="113">
        <v>2019</v>
      </c>
      <c r="Y528" s="113">
        <v>226</v>
      </c>
      <c r="Z528" s="113">
        <v>0</v>
      </c>
      <c r="AA528" s="114" t="s">
        <v>820</v>
      </c>
      <c r="AB528" s="108">
        <v>842</v>
      </c>
      <c r="AC528" s="109" t="s">
        <v>820</v>
      </c>
      <c r="AD528" s="196" t="s">
        <v>1049</v>
      </c>
      <c r="AE528" s="196" t="s">
        <v>820</v>
      </c>
      <c r="AF528" s="197">
        <f>AE528-AD528</f>
        <v>-13</v>
      </c>
      <c r="AG528" s="198">
        <f>IF(AI528="SI",0,J528)</f>
        <v>105.78</v>
      </c>
      <c r="AH528" s="199">
        <f>AG528*AF528</f>
        <v>-1375.14</v>
      </c>
      <c r="AI528" s="200"/>
    </row>
    <row r="529" spans="1:35" ht="24">
      <c r="A529" s="108">
        <v>2019</v>
      </c>
      <c r="B529" s="108">
        <v>263</v>
      </c>
      <c r="C529" s="109" t="s">
        <v>1050</v>
      </c>
      <c r="D529" s="194" t="s">
        <v>1051</v>
      </c>
      <c r="E529" s="109" t="s">
        <v>1052</v>
      </c>
      <c r="F529" s="201" t="s">
        <v>1053</v>
      </c>
      <c r="G529" s="112">
        <v>20.08</v>
      </c>
      <c r="H529" s="112">
        <v>3.62</v>
      </c>
      <c r="I529" s="143" t="s">
        <v>79</v>
      </c>
      <c r="J529" s="112">
        <f>IF(I529="SI",G529-H529,G529)</f>
        <v>16.459999999999997</v>
      </c>
      <c r="K529" s="195" t="s">
        <v>428</v>
      </c>
      <c r="L529" s="108">
        <v>2019</v>
      </c>
      <c r="M529" s="108">
        <v>3331</v>
      </c>
      <c r="N529" s="109" t="s">
        <v>1054</v>
      </c>
      <c r="O529" s="111" t="s">
        <v>308</v>
      </c>
      <c r="P529" s="109" t="s">
        <v>309</v>
      </c>
      <c r="Q529" s="109" t="s">
        <v>309</v>
      </c>
      <c r="R529" s="108">
        <v>1</v>
      </c>
      <c r="S529" s="111" t="s">
        <v>85</v>
      </c>
      <c r="T529" s="108">
        <v>1010303</v>
      </c>
      <c r="U529" s="108">
        <v>250</v>
      </c>
      <c r="V529" s="108">
        <v>2</v>
      </c>
      <c r="W529" s="108">
        <v>1</v>
      </c>
      <c r="X529" s="113">
        <v>2019</v>
      </c>
      <c r="Y529" s="113">
        <v>57</v>
      </c>
      <c r="Z529" s="113">
        <v>0</v>
      </c>
      <c r="AA529" s="114" t="s">
        <v>820</v>
      </c>
      <c r="AB529" s="108">
        <v>856</v>
      </c>
      <c r="AC529" s="109" t="s">
        <v>820</v>
      </c>
      <c r="AD529" s="196" t="s">
        <v>742</v>
      </c>
      <c r="AE529" s="196" t="s">
        <v>820</v>
      </c>
      <c r="AF529" s="197">
        <f>AE529-AD529</f>
        <v>-7</v>
      </c>
      <c r="AG529" s="198">
        <f>IF(AI529="SI",0,J529)</f>
        <v>16.459999999999997</v>
      </c>
      <c r="AH529" s="199">
        <f>AG529*AF529</f>
        <v>-115.21999999999998</v>
      </c>
      <c r="AI529" s="200"/>
    </row>
    <row r="530" spans="1:35" ht="24">
      <c r="A530" s="108">
        <v>2019</v>
      </c>
      <c r="B530" s="108">
        <v>263</v>
      </c>
      <c r="C530" s="109" t="s">
        <v>1050</v>
      </c>
      <c r="D530" s="194" t="s">
        <v>1051</v>
      </c>
      <c r="E530" s="109" t="s">
        <v>1052</v>
      </c>
      <c r="F530" s="201" t="s">
        <v>1053</v>
      </c>
      <c r="G530" s="112">
        <v>4.03</v>
      </c>
      <c r="H530" s="112">
        <v>0.73</v>
      </c>
      <c r="I530" s="143" t="s">
        <v>79</v>
      </c>
      <c r="J530" s="112">
        <f>IF(I530="SI",G530-H530,G530)</f>
        <v>3.3000000000000003</v>
      </c>
      <c r="K530" s="195" t="s">
        <v>428</v>
      </c>
      <c r="L530" s="108">
        <v>2019</v>
      </c>
      <c r="M530" s="108">
        <v>3331</v>
      </c>
      <c r="N530" s="109" t="s">
        <v>1054</v>
      </c>
      <c r="O530" s="111" t="s">
        <v>308</v>
      </c>
      <c r="P530" s="109" t="s">
        <v>309</v>
      </c>
      <c r="Q530" s="109" t="s">
        <v>309</v>
      </c>
      <c r="R530" s="108">
        <v>1</v>
      </c>
      <c r="S530" s="111" t="s">
        <v>85</v>
      </c>
      <c r="T530" s="108">
        <v>1040103</v>
      </c>
      <c r="U530" s="108">
        <v>1460</v>
      </c>
      <c r="V530" s="108">
        <v>4</v>
      </c>
      <c r="W530" s="108">
        <v>3</v>
      </c>
      <c r="X530" s="113">
        <v>2019</v>
      </c>
      <c r="Y530" s="113">
        <v>58</v>
      </c>
      <c r="Z530" s="113">
        <v>0</v>
      </c>
      <c r="AA530" s="114" t="s">
        <v>820</v>
      </c>
      <c r="AB530" s="108">
        <v>857</v>
      </c>
      <c r="AC530" s="109" t="s">
        <v>820</v>
      </c>
      <c r="AD530" s="196" t="s">
        <v>742</v>
      </c>
      <c r="AE530" s="196" t="s">
        <v>820</v>
      </c>
      <c r="AF530" s="197">
        <f>AE530-AD530</f>
        <v>-7</v>
      </c>
      <c r="AG530" s="198">
        <f>IF(AI530="SI",0,J530)</f>
        <v>3.3000000000000003</v>
      </c>
      <c r="AH530" s="199">
        <f>AG530*AF530</f>
        <v>-23.1</v>
      </c>
      <c r="AI530" s="200"/>
    </row>
    <row r="531" spans="1:35" ht="24">
      <c r="A531" s="108">
        <v>2019</v>
      </c>
      <c r="B531" s="108">
        <v>263</v>
      </c>
      <c r="C531" s="109" t="s">
        <v>1050</v>
      </c>
      <c r="D531" s="194" t="s">
        <v>1051</v>
      </c>
      <c r="E531" s="109" t="s">
        <v>1052</v>
      </c>
      <c r="F531" s="201" t="s">
        <v>1053</v>
      </c>
      <c r="G531" s="112">
        <v>3.9</v>
      </c>
      <c r="H531" s="112">
        <v>0.7</v>
      </c>
      <c r="I531" s="143" t="s">
        <v>79</v>
      </c>
      <c r="J531" s="112">
        <f>IF(I531="SI",G531-H531,G531)</f>
        <v>3.2</v>
      </c>
      <c r="K531" s="195" t="s">
        <v>428</v>
      </c>
      <c r="L531" s="108">
        <v>2019</v>
      </c>
      <c r="M531" s="108">
        <v>3331</v>
      </c>
      <c r="N531" s="109" t="s">
        <v>1054</v>
      </c>
      <c r="O531" s="111" t="s">
        <v>308</v>
      </c>
      <c r="P531" s="109" t="s">
        <v>309</v>
      </c>
      <c r="Q531" s="109" t="s">
        <v>309</v>
      </c>
      <c r="R531" s="108">
        <v>1</v>
      </c>
      <c r="S531" s="111" t="s">
        <v>85</v>
      </c>
      <c r="T531" s="108">
        <v>1040203</v>
      </c>
      <c r="U531" s="108">
        <v>1570</v>
      </c>
      <c r="V531" s="108">
        <v>4</v>
      </c>
      <c r="W531" s="108">
        <v>3</v>
      </c>
      <c r="X531" s="113">
        <v>2019</v>
      </c>
      <c r="Y531" s="113">
        <v>59</v>
      </c>
      <c r="Z531" s="113">
        <v>0</v>
      </c>
      <c r="AA531" s="114" t="s">
        <v>820</v>
      </c>
      <c r="AB531" s="108">
        <v>858</v>
      </c>
      <c r="AC531" s="109" t="s">
        <v>820</v>
      </c>
      <c r="AD531" s="196" t="s">
        <v>742</v>
      </c>
      <c r="AE531" s="196" t="s">
        <v>820</v>
      </c>
      <c r="AF531" s="197">
        <f>AE531-AD531</f>
        <v>-7</v>
      </c>
      <c r="AG531" s="198">
        <f>IF(AI531="SI",0,J531)</f>
        <v>3.2</v>
      </c>
      <c r="AH531" s="199">
        <f>AG531*AF531</f>
        <v>-22.400000000000002</v>
      </c>
      <c r="AI531" s="200"/>
    </row>
    <row r="532" spans="1:35" ht="48">
      <c r="A532" s="108">
        <v>2019</v>
      </c>
      <c r="B532" s="108">
        <v>264</v>
      </c>
      <c r="C532" s="109" t="s">
        <v>1055</v>
      </c>
      <c r="D532" s="194" t="s">
        <v>1056</v>
      </c>
      <c r="E532" s="109" t="s">
        <v>858</v>
      </c>
      <c r="F532" s="201" t="s">
        <v>1057</v>
      </c>
      <c r="G532" s="112">
        <v>238.51</v>
      </c>
      <c r="H532" s="112">
        <v>43.01</v>
      </c>
      <c r="I532" s="143" t="s">
        <v>79</v>
      </c>
      <c r="J532" s="112">
        <f>IF(I532="SI",G532-H532,G532)</f>
        <v>195.5</v>
      </c>
      <c r="K532" s="195" t="s">
        <v>473</v>
      </c>
      <c r="L532" s="108">
        <v>2019</v>
      </c>
      <c r="M532" s="108">
        <v>3365</v>
      </c>
      <c r="N532" s="109" t="s">
        <v>1055</v>
      </c>
      <c r="O532" s="111" t="s">
        <v>294</v>
      </c>
      <c r="P532" s="109" t="s">
        <v>295</v>
      </c>
      <c r="Q532" s="109" t="s">
        <v>84</v>
      </c>
      <c r="R532" s="108">
        <v>1</v>
      </c>
      <c r="S532" s="111" t="s">
        <v>85</v>
      </c>
      <c r="T532" s="108">
        <v>1010503</v>
      </c>
      <c r="U532" s="108">
        <v>470</v>
      </c>
      <c r="V532" s="108">
        <v>4</v>
      </c>
      <c r="W532" s="108">
        <v>1</v>
      </c>
      <c r="X532" s="113">
        <v>2019</v>
      </c>
      <c r="Y532" s="113">
        <v>17</v>
      </c>
      <c r="Z532" s="113">
        <v>0</v>
      </c>
      <c r="AA532" s="114" t="s">
        <v>820</v>
      </c>
      <c r="AB532" s="108">
        <v>845</v>
      </c>
      <c r="AC532" s="109" t="s">
        <v>820</v>
      </c>
      <c r="AD532" s="196" t="s">
        <v>742</v>
      </c>
      <c r="AE532" s="196" t="s">
        <v>820</v>
      </c>
      <c r="AF532" s="197">
        <f>AE532-AD532</f>
        <v>-7</v>
      </c>
      <c r="AG532" s="198">
        <f>IF(AI532="SI",0,J532)</f>
        <v>195.5</v>
      </c>
      <c r="AH532" s="199">
        <f>AG532*AF532</f>
        <v>-1368.5</v>
      </c>
      <c r="AI532" s="200"/>
    </row>
    <row r="533" spans="1:35" ht="72">
      <c r="A533" s="108">
        <v>2019</v>
      </c>
      <c r="B533" s="108">
        <v>265</v>
      </c>
      <c r="C533" s="109" t="s">
        <v>1055</v>
      </c>
      <c r="D533" s="194" t="s">
        <v>1058</v>
      </c>
      <c r="E533" s="109" t="s">
        <v>1050</v>
      </c>
      <c r="F533" s="201" t="s">
        <v>1059</v>
      </c>
      <c r="G533" s="112">
        <v>850</v>
      </c>
      <c r="H533" s="112">
        <v>153.28</v>
      </c>
      <c r="I533" s="143" t="s">
        <v>79</v>
      </c>
      <c r="J533" s="112">
        <f>IF(I533="SI",G533-H533,G533)</f>
        <v>696.72</v>
      </c>
      <c r="K533" s="195" t="s">
        <v>1060</v>
      </c>
      <c r="L533" s="108">
        <v>2019</v>
      </c>
      <c r="M533" s="108">
        <v>3358</v>
      </c>
      <c r="N533" s="109" t="s">
        <v>1061</v>
      </c>
      <c r="O533" s="111" t="s">
        <v>1062</v>
      </c>
      <c r="P533" s="109" t="s">
        <v>1063</v>
      </c>
      <c r="Q533" s="109" t="s">
        <v>1063</v>
      </c>
      <c r="R533" s="108">
        <v>1</v>
      </c>
      <c r="S533" s="111" t="s">
        <v>85</v>
      </c>
      <c r="T533" s="108">
        <v>1040503</v>
      </c>
      <c r="U533" s="108">
        <v>1900</v>
      </c>
      <c r="V533" s="108">
        <v>4</v>
      </c>
      <c r="W533" s="108">
        <v>1</v>
      </c>
      <c r="X533" s="113">
        <v>2019</v>
      </c>
      <c r="Y533" s="113">
        <v>220</v>
      </c>
      <c r="Z533" s="113">
        <v>0</v>
      </c>
      <c r="AA533" s="114" t="s">
        <v>779</v>
      </c>
      <c r="AB533" s="108">
        <v>933</v>
      </c>
      <c r="AC533" s="109" t="s">
        <v>779</v>
      </c>
      <c r="AD533" s="196" t="s">
        <v>1017</v>
      </c>
      <c r="AE533" s="196" t="s">
        <v>779</v>
      </c>
      <c r="AF533" s="197">
        <f>AE533-AD533</f>
        <v>-13</v>
      </c>
      <c r="AG533" s="198">
        <f>IF(AI533="SI",0,J533)</f>
        <v>696.72</v>
      </c>
      <c r="AH533" s="199">
        <f>AG533*AF533</f>
        <v>-9057.36</v>
      </c>
      <c r="AI533" s="200"/>
    </row>
    <row r="534" spans="1:35" ht="72">
      <c r="A534" s="108">
        <v>2019</v>
      </c>
      <c r="B534" s="108">
        <v>265</v>
      </c>
      <c r="C534" s="109" t="s">
        <v>1055</v>
      </c>
      <c r="D534" s="194" t="s">
        <v>1058</v>
      </c>
      <c r="E534" s="109" t="s">
        <v>1050</v>
      </c>
      <c r="F534" s="201" t="s">
        <v>1059</v>
      </c>
      <c r="G534" s="112">
        <v>43.7</v>
      </c>
      <c r="H534" s="112">
        <v>7.88</v>
      </c>
      <c r="I534" s="143" t="s">
        <v>79</v>
      </c>
      <c r="J534" s="112">
        <f>IF(I534="SI",G534-H534,G534)</f>
        <v>35.82</v>
      </c>
      <c r="K534" s="195" t="s">
        <v>1060</v>
      </c>
      <c r="L534" s="108">
        <v>2019</v>
      </c>
      <c r="M534" s="108">
        <v>3358</v>
      </c>
      <c r="N534" s="109" t="s">
        <v>1061</v>
      </c>
      <c r="O534" s="111" t="s">
        <v>1062</v>
      </c>
      <c r="P534" s="109" t="s">
        <v>1063</v>
      </c>
      <c r="Q534" s="109" t="s">
        <v>1063</v>
      </c>
      <c r="R534" s="108">
        <v>1</v>
      </c>
      <c r="S534" s="111" t="s">
        <v>85</v>
      </c>
      <c r="T534" s="108">
        <v>1040503</v>
      </c>
      <c r="U534" s="108">
        <v>1900</v>
      </c>
      <c r="V534" s="108">
        <v>4</v>
      </c>
      <c r="W534" s="108">
        <v>2</v>
      </c>
      <c r="X534" s="113">
        <v>2019</v>
      </c>
      <c r="Y534" s="113">
        <v>221</v>
      </c>
      <c r="Z534" s="113">
        <v>0</v>
      </c>
      <c r="AA534" s="114" t="s">
        <v>779</v>
      </c>
      <c r="AB534" s="108">
        <v>934</v>
      </c>
      <c r="AC534" s="109" t="s">
        <v>779</v>
      </c>
      <c r="AD534" s="196" t="s">
        <v>1017</v>
      </c>
      <c r="AE534" s="196" t="s">
        <v>779</v>
      </c>
      <c r="AF534" s="197">
        <f>AE534-AD534</f>
        <v>-13</v>
      </c>
      <c r="AG534" s="198">
        <f>IF(AI534="SI",0,J534)</f>
        <v>35.82</v>
      </c>
      <c r="AH534" s="199">
        <f>AG534*AF534</f>
        <v>-465.66</v>
      </c>
      <c r="AI534" s="200"/>
    </row>
    <row r="535" spans="1:35" ht="84">
      <c r="A535" s="108">
        <v>2019</v>
      </c>
      <c r="B535" s="108">
        <v>266</v>
      </c>
      <c r="C535" s="109" t="s">
        <v>1055</v>
      </c>
      <c r="D535" s="194" t="s">
        <v>1064</v>
      </c>
      <c r="E535" s="109" t="s">
        <v>1061</v>
      </c>
      <c r="F535" s="201" t="s">
        <v>1065</v>
      </c>
      <c r="G535" s="112">
        <v>531.99</v>
      </c>
      <c r="H535" s="112">
        <v>95.93</v>
      </c>
      <c r="I535" s="143" t="s">
        <v>79</v>
      </c>
      <c r="J535" s="112">
        <f>IF(I535="SI",G535-H535,G535)</f>
        <v>436.06</v>
      </c>
      <c r="K535" s="195" t="s">
        <v>1066</v>
      </c>
      <c r="L535" s="108">
        <v>2019</v>
      </c>
      <c r="M535" s="108">
        <v>3356</v>
      </c>
      <c r="N535" s="109" t="s">
        <v>1061</v>
      </c>
      <c r="O535" s="111" t="s">
        <v>1067</v>
      </c>
      <c r="P535" s="109" t="s">
        <v>1068</v>
      </c>
      <c r="Q535" s="109" t="s">
        <v>1068</v>
      </c>
      <c r="R535" s="108">
        <v>2</v>
      </c>
      <c r="S535" s="111" t="s">
        <v>103</v>
      </c>
      <c r="T535" s="108">
        <v>1040102</v>
      </c>
      <c r="U535" s="108">
        <v>1450</v>
      </c>
      <c r="V535" s="108">
        <v>2</v>
      </c>
      <c r="W535" s="108">
        <v>1</v>
      </c>
      <c r="X535" s="113">
        <v>2019</v>
      </c>
      <c r="Y535" s="113">
        <v>213</v>
      </c>
      <c r="Z535" s="113">
        <v>0</v>
      </c>
      <c r="AA535" s="114" t="s">
        <v>779</v>
      </c>
      <c r="AB535" s="108">
        <v>919</v>
      </c>
      <c r="AC535" s="109" t="s">
        <v>779</v>
      </c>
      <c r="AD535" s="196" t="s">
        <v>1069</v>
      </c>
      <c r="AE535" s="196" t="s">
        <v>779</v>
      </c>
      <c r="AF535" s="197">
        <f>AE535-AD535</f>
        <v>-25</v>
      </c>
      <c r="AG535" s="198">
        <f>IF(AI535="SI",0,J535)</f>
        <v>436.06</v>
      </c>
      <c r="AH535" s="199">
        <f>AG535*AF535</f>
        <v>-10901.5</v>
      </c>
      <c r="AI535" s="200"/>
    </row>
    <row r="536" spans="1:35" ht="84">
      <c r="A536" s="108">
        <v>2019</v>
      </c>
      <c r="B536" s="108">
        <v>266</v>
      </c>
      <c r="C536" s="109" t="s">
        <v>1055</v>
      </c>
      <c r="D536" s="194" t="s">
        <v>1064</v>
      </c>
      <c r="E536" s="109" t="s">
        <v>1061</v>
      </c>
      <c r="F536" s="201" t="s">
        <v>1065</v>
      </c>
      <c r="G536" s="112">
        <v>249.77</v>
      </c>
      <c r="H536" s="112">
        <v>45.04</v>
      </c>
      <c r="I536" s="143" t="s">
        <v>79</v>
      </c>
      <c r="J536" s="112">
        <f>IF(I536="SI",G536-H536,G536)</f>
        <v>204.73000000000002</v>
      </c>
      <c r="K536" s="195" t="s">
        <v>1066</v>
      </c>
      <c r="L536" s="108">
        <v>2019</v>
      </c>
      <c r="M536" s="108">
        <v>3356</v>
      </c>
      <c r="N536" s="109" t="s">
        <v>1061</v>
      </c>
      <c r="O536" s="111" t="s">
        <v>1067</v>
      </c>
      <c r="P536" s="109" t="s">
        <v>1068</v>
      </c>
      <c r="Q536" s="109" t="s">
        <v>1068</v>
      </c>
      <c r="R536" s="108">
        <v>2</v>
      </c>
      <c r="S536" s="111" t="s">
        <v>103</v>
      </c>
      <c r="T536" s="108">
        <v>1040202</v>
      </c>
      <c r="U536" s="108">
        <v>1560</v>
      </c>
      <c r="V536" s="108">
        <v>2</v>
      </c>
      <c r="W536" s="108">
        <v>1</v>
      </c>
      <c r="X536" s="113">
        <v>2019</v>
      </c>
      <c r="Y536" s="113">
        <v>214</v>
      </c>
      <c r="Z536" s="113">
        <v>0</v>
      </c>
      <c r="AA536" s="114" t="s">
        <v>779</v>
      </c>
      <c r="AB536" s="108">
        <v>920</v>
      </c>
      <c r="AC536" s="109" t="s">
        <v>779</v>
      </c>
      <c r="AD536" s="196" t="s">
        <v>1069</v>
      </c>
      <c r="AE536" s="196" t="s">
        <v>779</v>
      </c>
      <c r="AF536" s="197">
        <f>AE536-AD536</f>
        <v>-25</v>
      </c>
      <c r="AG536" s="198">
        <f>IF(AI536="SI",0,J536)</f>
        <v>204.73000000000002</v>
      </c>
      <c r="AH536" s="199">
        <f>AG536*AF536</f>
        <v>-5118.25</v>
      </c>
      <c r="AI536" s="200"/>
    </row>
    <row r="537" spans="1:35" ht="72">
      <c r="A537" s="108">
        <v>2019</v>
      </c>
      <c r="B537" s="108">
        <v>267</v>
      </c>
      <c r="C537" s="109" t="s">
        <v>1070</v>
      </c>
      <c r="D537" s="194" t="s">
        <v>1071</v>
      </c>
      <c r="E537" s="109" t="s">
        <v>1050</v>
      </c>
      <c r="F537" s="201" t="s">
        <v>1072</v>
      </c>
      <c r="G537" s="112">
        <v>102.48</v>
      </c>
      <c r="H537" s="112">
        <v>18.48</v>
      </c>
      <c r="I537" s="143" t="s">
        <v>79</v>
      </c>
      <c r="J537" s="112">
        <f>IF(I537="SI",G537-H537,G537)</f>
        <v>84</v>
      </c>
      <c r="K537" s="195" t="s">
        <v>623</v>
      </c>
      <c r="L537" s="108">
        <v>2019</v>
      </c>
      <c r="M537" s="108">
        <v>3376</v>
      </c>
      <c r="N537" s="109" t="s">
        <v>1025</v>
      </c>
      <c r="O537" s="111" t="s">
        <v>624</v>
      </c>
      <c r="P537" s="109" t="s">
        <v>625</v>
      </c>
      <c r="Q537" s="109" t="s">
        <v>625</v>
      </c>
      <c r="R537" s="108">
        <v>2</v>
      </c>
      <c r="S537" s="111" t="s">
        <v>103</v>
      </c>
      <c r="T537" s="108">
        <v>1010603</v>
      </c>
      <c r="U537" s="108">
        <v>580</v>
      </c>
      <c r="V537" s="108">
        <v>16</v>
      </c>
      <c r="W537" s="108">
        <v>1</v>
      </c>
      <c r="X537" s="113">
        <v>2019</v>
      </c>
      <c r="Y537" s="113">
        <v>336</v>
      </c>
      <c r="Z537" s="113">
        <v>0</v>
      </c>
      <c r="AA537" s="114" t="s">
        <v>820</v>
      </c>
      <c r="AB537" s="108">
        <v>855</v>
      </c>
      <c r="AC537" s="109" t="s">
        <v>820</v>
      </c>
      <c r="AD537" s="196" t="s">
        <v>1017</v>
      </c>
      <c r="AE537" s="196" t="s">
        <v>820</v>
      </c>
      <c r="AF537" s="197">
        <f>AE537-AD537</f>
        <v>-38</v>
      </c>
      <c r="AG537" s="198">
        <f>IF(AI537="SI",0,J537)</f>
        <v>84</v>
      </c>
      <c r="AH537" s="199">
        <f>AG537*AF537</f>
        <v>-3192</v>
      </c>
      <c r="AI537" s="200"/>
    </row>
    <row r="538" spans="1:35" ht="72">
      <c r="A538" s="108">
        <v>2019</v>
      </c>
      <c r="B538" s="108">
        <v>267</v>
      </c>
      <c r="C538" s="109" t="s">
        <v>1070</v>
      </c>
      <c r="D538" s="194" t="s">
        <v>1071</v>
      </c>
      <c r="E538" s="109" t="s">
        <v>1050</v>
      </c>
      <c r="F538" s="201" t="s">
        <v>1072</v>
      </c>
      <c r="G538" s="112">
        <v>153.72</v>
      </c>
      <c r="H538" s="112">
        <v>27.72</v>
      </c>
      <c r="I538" s="143" t="s">
        <v>79</v>
      </c>
      <c r="J538" s="112">
        <f>IF(I538="SI",G538-H538,G538)</f>
        <v>126</v>
      </c>
      <c r="K538" s="195" t="s">
        <v>623</v>
      </c>
      <c r="L538" s="108">
        <v>2019</v>
      </c>
      <c r="M538" s="108">
        <v>3376</v>
      </c>
      <c r="N538" s="109" t="s">
        <v>1025</v>
      </c>
      <c r="O538" s="111" t="s">
        <v>624</v>
      </c>
      <c r="P538" s="109" t="s">
        <v>625</v>
      </c>
      <c r="Q538" s="109" t="s">
        <v>625</v>
      </c>
      <c r="R538" s="108">
        <v>2</v>
      </c>
      <c r="S538" s="111" t="s">
        <v>103</v>
      </c>
      <c r="T538" s="108">
        <v>1010303</v>
      </c>
      <c r="U538" s="108">
        <v>250</v>
      </c>
      <c r="V538" s="108">
        <v>2</v>
      </c>
      <c r="W538" s="108">
        <v>4</v>
      </c>
      <c r="X538" s="113">
        <v>2019</v>
      </c>
      <c r="Y538" s="113">
        <v>335</v>
      </c>
      <c r="Z538" s="113">
        <v>0</v>
      </c>
      <c r="AA538" s="114" t="s">
        <v>820</v>
      </c>
      <c r="AB538" s="108">
        <v>854</v>
      </c>
      <c r="AC538" s="109" t="s">
        <v>820</v>
      </c>
      <c r="AD538" s="196" t="s">
        <v>1017</v>
      </c>
      <c r="AE538" s="196" t="s">
        <v>820</v>
      </c>
      <c r="AF538" s="197">
        <f>AE538-AD538</f>
        <v>-38</v>
      </c>
      <c r="AG538" s="198">
        <f>IF(AI538="SI",0,J538)</f>
        <v>126</v>
      </c>
      <c r="AH538" s="199">
        <f>AG538*AF538</f>
        <v>-4788</v>
      </c>
      <c r="AI538" s="200"/>
    </row>
    <row r="539" spans="1:35" ht="60">
      <c r="A539" s="108">
        <v>2019</v>
      </c>
      <c r="B539" s="108">
        <v>268</v>
      </c>
      <c r="C539" s="109" t="s">
        <v>1073</v>
      </c>
      <c r="D539" s="194" t="s">
        <v>1074</v>
      </c>
      <c r="E539" s="109" t="s">
        <v>999</v>
      </c>
      <c r="F539" s="201" t="s">
        <v>1075</v>
      </c>
      <c r="G539" s="112">
        <v>292.19</v>
      </c>
      <c r="H539" s="112">
        <v>52.69</v>
      </c>
      <c r="I539" s="143" t="s">
        <v>79</v>
      </c>
      <c r="J539" s="112">
        <f>IF(I539="SI",G539-H539,G539)</f>
        <v>239.5</v>
      </c>
      <c r="K539" s="195" t="s">
        <v>1076</v>
      </c>
      <c r="L539" s="108">
        <v>2019</v>
      </c>
      <c r="M539" s="108">
        <v>3425</v>
      </c>
      <c r="N539" s="109" t="s">
        <v>999</v>
      </c>
      <c r="O539" s="111" t="s">
        <v>1077</v>
      </c>
      <c r="P539" s="109" t="s">
        <v>1078</v>
      </c>
      <c r="Q539" s="109" t="s">
        <v>84</v>
      </c>
      <c r="R539" s="108">
        <v>3</v>
      </c>
      <c r="S539" s="111" t="s">
        <v>162</v>
      </c>
      <c r="T539" s="108">
        <v>1080102</v>
      </c>
      <c r="U539" s="108">
        <v>2770</v>
      </c>
      <c r="V539" s="108">
        <v>6</v>
      </c>
      <c r="W539" s="108">
        <v>1</v>
      </c>
      <c r="X539" s="113">
        <v>2019</v>
      </c>
      <c r="Y539" s="113">
        <v>234</v>
      </c>
      <c r="Z539" s="113">
        <v>0</v>
      </c>
      <c r="AA539" s="114" t="s">
        <v>779</v>
      </c>
      <c r="AB539" s="108">
        <v>932</v>
      </c>
      <c r="AC539" s="109" t="s">
        <v>779</v>
      </c>
      <c r="AD539" s="196" t="s">
        <v>1079</v>
      </c>
      <c r="AE539" s="196" t="s">
        <v>779</v>
      </c>
      <c r="AF539" s="197">
        <f>AE539-AD539</f>
        <v>-1</v>
      </c>
      <c r="AG539" s="198">
        <f>IF(AI539="SI",0,J539)</f>
        <v>239.5</v>
      </c>
      <c r="AH539" s="199">
        <f>AG539*AF539</f>
        <v>-239.5</v>
      </c>
      <c r="AI539" s="200"/>
    </row>
    <row r="540" spans="1:35" ht="84">
      <c r="A540" s="108">
        <v>2019</v>
      </c>
      <c r="B540" s="108">
        <v>269</v>
      </c>
      <c r="C540" s="109" t="s">
        <v>1073</v>
      </c>
      <c r="D540" s="194" t="s">
        <v>1080</v>
      </c>
      <c r="E540" s="109" t="s">
        <v>1081</v>
      </c>
      <c r="F540" s="201" t="s">
        <v>1082</v>
      </c>
      <c r="G540" s="112">
        <v>83.98</v>
      </c>
      <c r="H540" s="112">
        <v>0</v>
      </c>
      <c r="I540" s="143" t="s">
        <v>79</v>
      </c>
      <c r="J540" s="112">
        <f>IF(I540="SI",G540-H540,G540)</f>
        <v>83.98</v>
      </c>
      <c r="K540" s="195" t="s">
        <v>196</v>
      </c>
      <c r="L540" s="108">
        <v>0</v>
      </c>
      <c r="M540" s="108">
        <v>3435</v>
      </c>
      <c r="N540" s="109"/>
      <c r="O540" s="111" t="s">
        <v>198</v>
      </c>
      <c r="P540" s="109" t="s">
        <v>199</v>
      </c>
      <c r="Q540" s="109" t="s">
        <v>84</v>
      </c>
      <c r="R540" s="108">
        <v>2</v>
      </c>
      <c r="S540" s="111" t="s">
        <v>103</v>
      </c>
      <c r="T540" s="108">
        <v>1080102</v>
      </c>
      <c r="U540" s="108">
        <v>2770</v>
      </c>
      <c r="V540" s="108">
        <v>4</v>
      </c>
      <c r="W540" s="108">
        <v>1</v>
      </c>
      <c r="X540" s="113">
        <v>2019</v>
      </c>
      <c r="Y540" s="113">
        <v>307</v>
      </c>
      <c r="Z540" s="113">
        <v>0</v>
      </c>
      <c r="AA540" s="114" t="s">
        <v>779</v>
      </c>
      <c r="AB540" s="108">
        <v>938</v>
      </c>
      <c r="AC540" s="109" t="s">
        <v>779</v>
      </c>
      <c r="AD540" s="196" t="s">
        <v>1079</v>
      </c>
      <c r="AE540" s="196" t="s">
        <v>779</v>
      </c>
      <c r="AF540" s="197">
        <f>AE540-AD540</f>
        <v>-1</v>
      </c>
      <c r="AG540" s="198">
        <f>IF(AI540="SI",0,J540)</f>
        <v>83.98</v>
      </c>
      <c r="AH540" s="199">
        <f>AG540*AF540</f>
        <v>-83.98</v>
      </c>
      <c r="AI540" s="200"/>
    </row>
    <row r="541" spans="1:35" ht="84">
      <c r="A541" s="108">
        <v>2019</v>
      </c>
      <c r="B541" s="108">
        <v>269</v>
      </c>
      <c r="C541" s="109" t="s">
        <v>1073</v>
      </c>
      <c r="D541" s="194" t="s">
        <v>1080</v>
      </c>
      <c r="E541" s="109" t="s">
        <v>1081</v>
      </c>
      <c r="F541" s="201" t="s">
        <v>1082</v>
      </c>
      <c r="G541" s="112">
        <v>18.48</v>
      </c>
      <c r="H541" s="112">
        <v>18.48</v>
      </c>
      <c r="I541" s="143" t="s">
        <v>79</v>
      </c>
      <c r="J541" s="112">
        <f>IF(I541="SI",G541-H541,G541)</f>
        <v>0</v>
      </c>
      <c r="K541" s="195" t="s">
        <v>196</v>
      </c>
      <c r="L541" s="108">
        <v>0</v>
      </c>
      <c r="M541" s="108">
        <v>3435</v>
      </c>
      <c r="N541" s="109"/>
      <c r="O541" s="111" t="s">
        <v>198</v>
      </c>
      <c r="P541" s="109" t="s">
        <v>199</v>
      </c>
      <c r="Q541" s="109" t="s">
        <v>84</v>
      </c>
      <c r="R541" s="108">
        <v>2</v>
      </c>
      <c r="S541" s="111" t="s">
        <v>103</v>
      </c>
      <c r="T541" s="108">
        <v>1080102</v>
      </c>
      <c r="U541" s="108">
        <v>2770</v>
      </c>
      <c r="V541" s="108">
        <v>4</v>
      </c>
      <c r="W541" s="108">
        <v>1</v>
      </c>
      <c r="X541" s="113">
        <v>2019</v>
      </c>
      <c r="Y541" s="113">
        <v>307</v>
      </c>
      <c r="Z541" s="113">
        <v>0</v>
      </c>
      <c r="AA541" s="114" t="s">
        <v>779</v>
      </c>
      <c r="AB541" s="108">
        <v>939</v>
      </c>
      <c r="AC541" s="109" t="s">
        <v>779</v>
      </c>
      <c r="AD541" s="196" t="s">
        <v>1079</v>
      </c>
      <c r="AE541" s="196" t="s">
        <v>779</v>
      </c>
      <c r="AF541" s="197">
        <f>AE541-AD541</f>
        <v>-1</v>
      </c>
      <c r="AG541" s="198">
        <f>IF(AI541="SI",0,J541)</f>
        <v>0</v>
      </c>
      <c r="AH541" s="199">
        <f>AG541*AF541</f>
        <v>0</v>
      </c>
      <c r="AI541" s="200"/>
    </row>
    <row r="542" spans="1:35" ht="72">
      <c r="A542" s="108">
        <v>2019</v>
      </c>
      <c r="B542" s="108">
        <v>270</v>
      </c>
      <c r="C542" s="109" t="s">
        <v>1036</v>
      </c>
      <c r="D542" s="194" t="s">
        <v>1083</v>
      </c>
      <c r="E542" s="109" t="s">
        <v>820</v>
      </c>
      <c r="F542" s="201" t="s">
        <v>1084</v>
      </c>
      <c r="G542" s="112">
        <v>1653.07</v>
      </c>
      <c r="H542" s="112">
        <v>150.28</v>
      </c>
      <c r="I542" s="143" t="s">
        <v>79</v>
      </c>
      <c r="J542" s="112">
        <f>IF(I542="SI",G542-H542,G542)</f>
        <v>1502.79</v>
      </c>
      <c r="K542" s="195" t="s">
        <v>84</v>
      </c>
      <c r="L542" s="108">
        <v>2019</v>
      </c>
      <c r="M542" s="108">
        <v>3501</v>
      </c>
      <c r="N542" s="109" t="s">
        <v>1085</v>
      </c>
      <c r="O542" s="111" t="s">
        <v>92</v>
      </c>
      <c r="P542" s="109" t="s">
        <v>93</v>
      </c>
      <c r="Q542" s="109" t="s">
        <v>93</v>
      </c>
      <c r="R542" s="108">
        <v>1</v>
      </c>
      <c r="S542" s="111" t="s">
        <v>85</v>
      </c>
      <c r="T542" s="108">
        <v>1090503</v>
      </c>
      <c r="U542" s="108">
        <v>3550</v>
      </c>
      <c r="V542" s="108">
        <v>2</v>
      </c>
      <c r="W542" s="108">
        <v>1</v>
      </c>
      <c r="X542" s="113">
        <v>2019</v>
      </c>
      <c r="Y542" s="113">
        <v>3</v>
      </c>
      <c r="Z542" s="113">
        <v>0</v>
      </c>
      <c r="AA542" s="114" t="s">
        <v>1001</v>
      </c>
      <c r="AB542" s="108">
        <v>1163</v>
      </c>
      <c r="AC542" s="109" t="s">
        <v>1001</v>
      </c>
      <c r="AD542" s="196" t="s">
        <v>1086</v>
      </c>
      <c r="AE542" s="196" t="s">
        <v>1001</v>
      </c>
      <c r="AF542" s="197">
        <f>AE542-AD542</f>
        <v>30</v>
      </c>
      <c r="AG542" s="198">
        <f>IF(AI542="SI",0,J542)</f>
        <v>1502.79</v>
      </c>
      <c r="AH542" s="199">
        <f>AG542*AF542</f>
        <v>45083.7</v>
      </c>
      <c r="AI542" s="200"/>
    </row>
    <row r="543" spans="1:35" ht="24">
      <c r="A543" s="108">
        <v>2019</v>
      </c>
      <c r="B543" s="108">
        <v>271</v>
      </c>
      <c r="C543" s="109" t="s">
        <v>742</v>
      </c>
      <c r="D543" s="194" t="s">
        <v>1087</v>
      </c>
      <c r="E543" s="109" t="s">
        <v>1041</v>
      </c>
      <c r="F543" s="201" t="s">
        <v>1088</v>
      </c>
      <c r="G543" s="112">
        <v>155.64</v>
      </c>
      <c r="H543" s="112">
        <v>0</v>
      </c>
      <c r="I543" s="143" t="s">
        <v>157</v>
      </c>
      <c r="J543" s="112">
        <f>IF(I543="SI",G543-H543,G543)</f>
        <v>155.64</v>
      </c>
      <c r="K543" s="195" t="s">
        <v>84</v>
      </c>
      <c r="L543" s="108">
        <v>2019</v>
      </c>
      <c r="M543" s="108">
        <v>3547</v>
      </c>
      <c r="N543" s="109" t="s">
        <v>742</v>
      </c>
      <c r="O543" s="111" t="s">
        <v>220</v>
      </c>
      <c r="P543" s="109" t="s">
        <v>221</v>
      </c>
      <c r="Q543" s="109" t="s">
        <v>222</v>
      </c>
      <c r="R543" s="108">
        <v>1</v>
      </c>
      <c r="S543" s="111" t="s">
        <v>85</v>
      </c>
      <c r="T543" s="108">
        <v>1010303</v>
      </c>
      <c r="U543" s="108">
        <v>250</v>
      </c>
      <c r="V543" s="108">
        <v>2</v>
      </c>
      <c r="W543" s="108">
        <v>2</v>
      </c>
      <c r="X543" s="113">
        <v>2019</v>
      </c>
      <c r="Y543" s="113">
        <v>87</v>
      </c>
      <c r="Z543" s="113">
        <v>0</v>
      </c>
      <c r="AA543" s="114" t="s">
        <v>779</v>
      </c>
      <c r="AB543" s="108">
        <v>926</v>
      </c>
      <c r="AC543" s="109" t="s">
        <v>779</v>
      </c>
      <c r="AD543" s="196" t="s">
        <v>1089</v>
      </c>
      <c r="AE543" s="196" t="s">
        <v>779</v>
      </c>
      <c r="AF543" s="197">
        <f>AE543-AD543</f>
        <v>-12</v>
      </c>
      <c r="AG543" s="198">
        <f>IF(AI543="SI",0,J543)</f>
        <v>155.64</v>
      </c>
      <c r="AH543" s="199">
        <f>AG543*AF543</f>
        <v>-1867.6799999999998</v>
      </c>
      <c r="AI543" s="200"/>
    </row>
    <row r="544" spans="1:35" ht="72">
      <c r="A544" s="108">
        <v>2019</v>
      </c>
      <c r="B544" s="108">
        <v>272</v>
      </c>
      <c r="C544" s="109" t="s">
        <v>742</v>
      </c>
      <c r="D544" s="194" t="s">
        <v>1090</v>
      </c>
      <c r="E544" s="109" t="s">
        <v>985</v>
      </c>
      <c r="F544" s="201" t="s">
        <v>1091</v>
      </c>
      <c r="G544" s="112">
        <v>323.3</v>
      </c>
      <c r="H544" s="112">
        <v>58.3</v>
      </c>
      <c r="I544" s="143" t="s">
        <v>79</v>
      </c>
      <c r="J544" s="112">
        <f>IF(I544="SI",G544-H544,G544)</f>
        <v>265</v>
      </c>
      <c r="K544" s="195" t="s">
        <v>1092</v>
      </c>
      <c r="L544" s="108">
        <v>2019</v>
      </c>
      <c r="M544" s="108">
        <v>2991</v>
      </c>
      <c r="N544" s="109" t="s">
        <v>998</v>
      </c>
      <c r="O544" s="111" t="s">
        <v>313</v>
      </c>
      <c r="P544" s="109" t="s">
        <v>314</v>
      </c>
      <c r="Q544" s="109" t="s">
        <v>84</v>
      </c>
      <c r="R544" s="108">
        <v>3</v>
      </c>
      <c r="S544" s="111" t="s">
        <v>162</v>
      </c>
      <c r="T544" s="108">
        <v>1080102</v>
      </c>
      <c r="U544" s="108">
        <v>2770</v>
      </c>
      <c r="V544" s="108">
        <v>6</v>
      </c>
      <c r="W544" s="108">
        <v>1</v>
      </c>
      <c r="X544" s="113">
        <v>2019</v>
      </c>
      <c r="Y544" s="113">
        <v>243</v>
      </c>
      <c r="Z544" s="113">
        <v>0</v>
      </c>
      <c r="AA544" s="114" t="s">
        <v>779</v>
      </c>
      <c r="AB544" s="108">
        <v>921</v>
      </c>
      <c r="AC544" s="109" t="s">
        <v>779</v>
      </c>
      <c r="AD544" s="196" t="s">
        <v>1034</v>
      </c>
      <c r="AE544" s="196" t="s">
        <v>779</v>
      </c>
      <c r="AF544" s="197">
        <f>AE544-AD544</f>
        <v>47</v>
      </c>
      <c r="AG544" s="198">
        <f>IF(AI544="SI",0,J544)</f>
        <v>265</v>
      </c>
      <c r="AH544" s="199">
        <f>AG544*AF544</f>
        <v>12455</v>
      </c>
      <c r="AI544" s="200"/>
    </row>
    <row r="545" spans="1:35" ht="72">
      <c r="A545" s="108">
        <v>2019</v>
      </c>
      <c r="B545" s="108">
        <v>272</v>
      </c>
      <c r="C545" s="109" t="s">
        <v>742</v>
      </c>
      <c r="D545" s="194" t="s">
        <v>1090</v>
      </c>
      <c r="E545" s="109" t="s">
        <v>985</v>
      </c>
      <c r="F545" s="201" t="s">
        <v>1091</v>
      </c>
      <c r="G545" s="112">
        <v>323.3</v>
      </c>
      <c r="H545" s="112">
        <v>58.3</v>
      </c>
      <c r="I545" s="143" t="s">
        <v>79</v>
      </c>
      <c r="J545" s="112">
        <f>IF(I545="SI",G545-H545,G545)</f>
        <v>265</v>
      </c>
      <c r="K545" s="195" t="s">
        <v>1092</v>
      </c>
      <c r="L545" s="108">
        <v>2019</v>
      </c>
      <c r="M545" s="108">
        <v>2991</v>
      </c>
      <c r="N545" s="109" t="s">
        <v>998</v>
      </c>
      <c r="O545" s="111" t="s">
        <v>313</v>
      </c>
      <c r="P545" s="109" t="s">
        <v>314</v>
      </c>
      <c r="Q545" s="109" t="s">
        <v>84</v>
      </c>
      <c r="R545" s="108">
        <v>3</v>
      </c>
      <c r="S545" s="111" t="s">
        <v>162</v>
      </c>
      <c r="T545" s="108">
        <v>1080103</v>
      </c>
      <c r="U545" s="108">
        <v>2780</v>
      </c>
      <c r="V545" s="108">
        <v>4</v>
      </c>
      <c r="W545" s="108">
        <v>1</v>
      </c>
      <c r="X545" s="113">
        <v>2019</v>
      </c>
      <c r="Y545" s="113">
        <v>244</v>
      </c>
      <c r="Z545" s="113">
        <v>0</v>
      </c>
      <c r="AA545" s="114" t="s">
        <v>779</v>
      </c>
      <c r="AB545" s="108">
        <v>922</v>
      </c>
      <c r="AC545" s="109" t="s">
        <v>779</v>
      </c>
      <c r="AD545" s="196" t="s">
        <v>1034</v>
      </c>
      <c r="AE545" s="196" t="s">
        <v>779</v>
      </c>
      <c r="AF545" s="197">
        <f>AE545-AD545</f>
        <v>47</v>
      </c>
      <c r="AG545" s="198">
        <f>IF(AI545="SI",0,J545)</f>
        <v>265</v>
      </c>
      <c r="AH545" s="199">
        <f>AG545*AF545</f>
        <v>12455</v>
      </c>
      <c r="AI545" s="200"/>
    </row>
    <row r="546" spans="1:35" ht="24">
      <c r="A546" s="108">
        <v>2019</v>
      </c>
      <c r="B546" s="108">
        <v>273</v>
      </c>
      <c r="C546" s="109" t="s">
        <v>1093</v>
      </c>
      <c r="D546" s="194" t="s">
        <v>1094</v>
      </c>
      <c r="E546" s="109" t="s">
        <v>1041</v>
      </c>
      <c r="F546" s="201" t="s">
        <v>1095</v>
      </c>
      <c r="G546" s="112">
        <v>39.27</v>
      </c>
      <c r="H546" s="112">
        <v>0</v>
      </c>
      <c r="I546" s="143" t="s">
        <v>79</v>
      </c>
      <c r="J546" s="112">
        <f>IF(I546="SI",G546-H546,G546)</f>
        <v>39.27</v>
      </c>
      <c r="K546" s="195" t="s">
        <v>534</v>
      </c>
      <c r="L546" s="108">
        <v>0</v>
      </c>
      <c r="M546" s="108">
        <v>3586</v>
      </c>
      <c r="N546" s="109"/>
      <c r="O546" s="111" t="s">
        <v>260</v>
      </c>
      <c r="P546" s="109" t="s">
        <v>261</v>
      </c>
      <c r="Q546" s="109" t="s">
        <v>261</v>
      </c>
      <c r="R546" s="108">
        <v>2</v>
      </c>
      <c r="S546" s="111" t="s">
        <v>103</v>
      </c>
      <c r="T546" s="108">
        <v>1040203</v>
      </c>
      <c r="U546" s="108">
        <v>1570</v>
      </c>
      <c r="V546" s="108">
        <v>4</v>
      </c>
      <c r="W546" s="108">
        <v>4</v>
      </c>
      <c r="X546" s="113">
        <v>2019</v>
      </c>
      <c r="Y546" s="113">
        <v>95</v>
      </c>
      <c r="Z546" s="113">
        <v>0</v>
      </c>
      <c r="AA546" s="114" t="s">
        <v>779</v>
      </c>
      <c r="AB546" s="108">
        <v>940</v>
      </c>
      <c r="AC546" s="109" t="s">
        <v>779</v>
      </c>
      <c r="AD546" s="196" t="s">
        <v>1096</v>
      </c>
      <c r="AE546" s="196" t="s">
        <v>1096</v>
      </c>
      <c r="AF546" s="197">
        <f>AE546-AD546</f>
        <v>0</v>
      </c>
      <c r="AG546" s="198">
        <f>IF(AI546="SI",0,J546)</f>
        <v>39.27</v>
      </c>
      <c r="AH546" s="199">
        <f>AG546*AF546</f>
        <v>0</v>
      </c>
      <c r="AI546" s="200"/>
    </row>
    <row r="547" spans="1:35" ht="24">
      <c r="A547" s="108">
        <v>2019</v>
      </c>
      <c r="B547" s="108">
        <v>273</v>
      </c>
      <c r="C547" s="109" t="s">
        <v>1093</v>
      </c>
      <c r="D547" s="194" t="s">
        <v>1094</v>
      </c>
      <c r="E547" s="109" t="s">
        <v>1041</v>
      </c>
      <c r="F547" s="201" t="s">
        <v>1095</v>
      </c>
      <c r="G547" s="112">
        <v>8.64</v>
      </c>
      <c r="H547" s="112">
        <v>8.64</v>
      </c>
      <c r="I547" s="143" t="s">
        <v>79</v>
      </c>
      <c r="J547" s="112">
        <f>IF(I547="SI",G547-H547,G547)</f>
        <v>0</v>
      </c>
      <c r="K547" s="195" t="s">
        <v>534</v>
      </c>
      <c r="L547" s="108">
        <v>0</v>
      </c>
      <c r="M547" s="108">
        <v>3586</v>
      </c>
      <c r="N547" s="109"/>
      <c r="O547" s="111" t="s">
        <v>260</v>
      </c>
      <c r="P547" s="109" t="s">
        <v>261</v>
      </c>
      <c r="Q547" s="109" t="s">
        <v>261</v>
      </c>
      <c r="R547" s="108">
        <v>2</v>
      </c>
      <c r="S547" s="111" t="s">
        <v>103</v>
      </c>
      <c r="T547" s="108">
        <v>1040203</v>
      </c>
      <c r="U547" s="108">
        <v>1570</v>
      </c>
      <c r="V547" s="108">
        <v>4</v>
      </c>
      <c r="W547" s="108">
        <v>4</v>
      </c>
      <c r="X547" s="113">
        <v>2019</v>
      </c>
      <c r="Y547" s="113">
        <v>95</v>
      </c>
      <c r="Z547" s="113">
        <v>0</v>
      </c>
      <c r="AA547" s="114" t="s">
        <v>779</v>
      </c>
      <c r="AB547" s="108">
        <v>941</v>
      </c>
      <c r="AC547" s="109" t="s">
        <v>779</v>
      </c>
      <c r="AD547" s="196" t="s">
        <v>1096</v>
      </c>
      <c r="AE547" s="196" t="s">
        <v>1096</v>
      </c>
      <c r="AF547" s="197">
        <f>AE547-AD547</f>
        <v>0</v>
      </c>
      <c r="AG547" s="198">
        <f>IF(AI547="SI",0,J547)</f>
        <v>0</v>
      </c>
      <c r="AH547" s="199">
        <f>AG547*AF547</f>
        <v>0</v>
      </c>
      <c r="AI547" s="200"/>
    </row>
    <row r="548" spans="1:35" ht="24">
      <c r="A548" s="108">
        <v>2019</v>
      </c>
      <c r="B548" s="108">
        <v>274</v>
      </c>
      <c r="C548" s="109" t="s">
        <v>1093</v>
      </c>
      <c r="D548" s="194" t="s">
        <v>1097</v>
      </c>
      <c r="E548" s="109" t="s">
        <v>1041</v>
      </c>
      <c r="F548" s="201" t="s">
        <v>1095</v>
      </c>
      <c r="G548" s="112">
        <v>3.58</v>
      </c>
      <c r="H548" s="112">
        <v>0</v>
      </c>
      <c r="I548" s="143" t="s">
        <v>79</v>
      </c>
      <c r="J548" s="112">
        <f>IF(I548="SI",G548-H548,G548)</f>
        <v>3.58</v>
      </c>
      <c r="K548" s="195" t="s">
        <v>534</v>
      </c>
      <c r="L548" s="108">
        <v>0</v>
      </c>
      <c r="M548" s="108">
        <v>3586</v>
      </c>
      <c r="N548" s="109"/>
      <c r="O548" s="111" t="s">
        <v>260</v>
      </c>
      <c r="P548" s="109" t="s">
        <v>261</v>
      </c>
      <c r="Q548" s="109" t="s">
        <v>261</v>
      </c>
      <c r="R548" s="108">
        <v>2</v>
      </c>
      <c r="S548" s="111" t="s">
        <v>103</v>
      </c>
      <c r="T548" s="108">
        <v>1040103</v>
      </c>
      <c r="U548" s="108">
        <v>1460</v>
      </c>
      <c r="V548" s="108">
        <v>4</v>
      </c>
      <c r="W548" s="108">
        <v>4</v>
      </c>
      <c r="X548" s="113">
        <v>2019</v>
      </c>
      <c r="Y548" s="113">
        <v>94</v>
      </c>
      <c r="Z548" s="113">
        <v>0</v>
      </c>
      <c r="AA548" s="114" t="s">
        <v>779</v>
      </c>
      <c r="AB548" s="108">
        <v>942</v>
      </c>
      <c r="AC548" s="109" t="s">
        <v>779</v>
      </c>
      <c r="AD548" s="196" t="s">
        <v>1096</v>
      </c>
      <c r="AE548" s="196" t="s">
        <v>1096</v>
      </c>
      <c r="AF548" s="197">
        <f>AE548-AD548</f>
        <v>0</v>
      </c>
      <c r="AG548" s="198">
        <f>IF(AI548="SI",0,J548)</f>
        <v>3.58</v>
      </c>
      <c r="AH548" s="199">
        <f>AG548*AF548</f>
        <v>0</v>
      </c>
      <c r="AI548" s="200"/>
    </row>
    <row r="549" spans="1:35" ht="24">
      <c r="A549" s="108">
        <v>2019</v>
      </c>
      <c r="B549" s="108">
        <v>274</v>
      </c>
      <c r="C549" s="109" t="s">
        <v>1093</v>
      </c>
      <c r="D549" s="194" t="s">
        <v>1097</v>
      </c>
      <c r="E549" s="109" t="s">
        <v>1041</v>
      </c>
      <c r="F549" s="201" t="s">
        <v>1095</v>
      </c>
      <c r="G549" s="112">
        <v>0.79</v>
      </c>
      <c r="H549" s="112">
        <v>0.79</v>
      </c>
      <c r="I549" s="143" t="s">
        <v>79</v>
      </c>
      <c r="J549" s="112">
        <f>IF(I549="SI",G549-H549,G549)</f>
        <v>0</v>
      </c>
      <c r="K549" s="195" t="s">
        <v>534</v>
      </c>
      <c r="L549" s="108">
        <v>0</v>
      </c>
      <c r="M549" s="108">
        <v>3586</v>
      </c>
      <c r="N549" s="109"/>
      <c r="O549" s="111" t="s">
        <v>260</v>
      </c>
      <c r="P549" s="109" t="s">
        <v>261</v>
      </c>
      <c r="Q549" s="109" t="s">
        <v>261</v>
      </c>
      <c r="R549" s="108">
        <v>2</v>
      </c>
      <c r="S549" s="111" t="s">
        <v>103</v>
      </c>
      <c r="T549" s="108">
        <v>1040103</v>
      </c>
      <c r="U549" s="108">
        <v>1460</v>
      </c>
      <c r="V549" s="108">
        <v>4</v>
      </c>
      <c r="W549" s="108">
        <v>4</v>
      </c>
      <c r="X549" s="113">
        <v>2019</v>
      </c>
      <c r="Y549" s="113">
        <v>94</v>
      </c>
      <c r="Z549" s="113">
        <v>0</v>
      </c>
      <c r="AA549" s="114" t="s">
        <v>779</v>
      </c>
      <c r="AB549" s="108">
        <v>943</v>
      </c>
      <c r="AC549" s="109" t="s">
        <v>779</v>
      </c>
      <c r="AD549" s="196" t="s">
        <v>1096</v>
      </c>
      <c r="AE549" s="196" t="s">
        <v>1096</v>
      </c>
      <c r="AF549" s="197">
        <f>AE549-AD549</f>
        <v>0</v>
      </c>
      <c r="AG549" s="198">
        <f>IF(AI549="SI",0,J549)</f>
        <v>0</v>
      </c>
      <c r="AH549" s="199">
        <f>AG549*AF549</f>
        <v>0</v>
      </c>
      <c r="AI549" s="200"/>
    </row>
    <row r="550" spans="1:35" ht="24">
      <c r="A550" s="108">
        <v>2019</v>
      </c>
      <c r="B550" s="108">
        <v>275</v>
      </c>
      <c r="C550" s="109" t="s">
        <v>1093</v>
      </c>
      <c r="D550" s="194" t="s">
        <v>1098</v>
      </c>
      <c r="E550" s="109" t="s">
        <v>1041</v>
      </c>
      <c r="F550" s="201" t="s">
        <v>1095</v>
      </c>
      <c r="G550" s="112">
        <v>33.21</v>
      </c>
      <c r="H550" s="112">
        <v>0</v>
      </c>
      <c r="I550" s="143" t="s">
        <v>79</v>
      </c>
      <c r="J550" s="112">
        <f>IF(I550="SI",G550-H550,G550)</f>
        <v>33.21</v>
      </c>
      <c r="K550" s="195" t="s">
        <v>534</v>
      </c>
      <c r="L550" s="108">
        <v>0</v>
      </c>
      <c r="M550" s="108">
        <v>3586</v>
      </c>
      <c r="N550" s="109"/>
      <c r="O550" s="111" t="s">
        <v>260</v>
      </c>
      <c r="P550" s="109" t="s">
        <v>261</v>
      </c>
      <c r="Q550" s="109" t="s">
        <v>261</v>
      </c>
      <c r="R550" s="108">
        <v>3</v>
      </c>
      <c r="S550" s="111" t="s">
        <v>162</v>
      </c>
      <c r="T550" s="108">
        <v>1010503</v>
      </c>
      <c r="U550" s="108">
        <v>470</v>
      </c>
      <c r="V550" s="108">
        <v>2</v>
      </c>
      <c r="W550" s="108">
        <v>2</v>
      </c>
      <c r="X550" s="113">
        <v>2019</v>
      </c>
      <c r="Y550" s="113">
        <v>93</v>
      </c>
      <c r="Z550" s="113">
        <v>0</v>
      </c>
      <c r="AA550" s="114" t="s">
        <v>779</v>
      </c>
      <c r="AB550" s="108">
        <v>944</v>
      </c>
      <c r="AC550" s="109" t="s">
        <v>779</v>
      </c>
      <c r="AD550" s="196" t="s">
        <v>1096</v>
      </c>
      <c r="AE550" s="196" t="s">
        <v>1096</v>
      </c>
      <c r="AF550" s="197">
        <f>AE550-AD550</f>
        <v>0</v>
      </c>
      <c r="AG550" s="198">
        <f>IF(AI550="SI",0,J550)</f>
        <v>33.21</v>
      </c>
      <c r="AH550" s="199">
        <f>AG550*AF550</f>
        <v>0</v>
      </c>
      <c r="AI550" s="200"/>
    </row>
    <row r="551" spans="1:35" ht="24">
      <c r="A551" s="108">
        <v>2019</v>
      </c>
      <c r="B551" s="108">
        <v>275</v>
      </c>
      <c r="C551" s="109" t="s">
        <v>1093</v>
      </c>
      <c r="D551" s="194" t="s">
        <v>1098</v>
      </c>
      <c r="E551" s="109" t="s">
        <v>1041</v>
      </c>
      <c r="F551" s="201" t="s">
        <v>1095</v>
      </c>
      <c r="G551" s="112">
        <v>7.31</v>
      </c>
      <c r="H551" s="112">
        <v>7.31</v>
      </c>
      <c r="I551" s="143" t="s">
        <v>79</v>
      </c>
      <c r="J551" s="112">
        <f>IF(I551="SI",G551-H551,G551)</f>
        <v>0</v>
      </c>
      <c r="K551" s="195" t="s">
        <v>534</v>
      </c>
      <c r="L551" s="108">
        <v>0</v>
      </c>
      <c r="M551" s="108">
        <v>3586</v>
      </c>
      <c r="N551" s="109"/>
      <c r="O551" s="111" t="s">
        <v>260</v>
      </c>
      <c r="P551" s="109" t="s">
        <v>261</v>
      </c>
      <c r="Q551" s="109" t="s">
        <v>261</v>
      </c>
      <c r="R551" s="108">
        <v>3</v>
      </c>
      <c r="S551" s="111" t="s">
        <v>162</v>
      </c>
      <c r="T551" s="108">
        <v>1010503</v>
      </c>
      <c r="U551" s="108">
        <v>470</v>
      </c>
      <c r="V551" s="108">
        <v>2</v>
      </c>
      <c r="W551" s="108">
        <v>2</v>
      </c>
      <c r="X551" s="113">
        <v>2019</v>
      </c>
      <c r="Y551" s="113">
        <v>93</v>
      </c>
      <c r="Z551" s="113">
        <v>0</v>
      </c>
      <c r="AA551" s="114" t="s">
        <v>779</v>
      </c>
      <c r="AB551" s="108">
        <v>945</v>
      </c>
      <c r="AC551" s="109" t="s">
        <v>779</v>
      </c>
      <c r="AD551" s="196" t="s">
        <v>1096</v>
      </c>
      <c r="AE551" s="196" t="s">
        <v>1096</v>
      </c>
      <c r="AF551" s="197">
        <f>AE551-AD551</f>
        <v>0</v>
      </c>
      <c r="AG551" s="198">
        <f>IF(AI551="SI",0,J551)</f>
        <v>0</v>
      </c>
      <c r="AH551" s="199">
        <f>AG551*AF551</f>
        <v>0</v>
      </c>
      <c r="AI551" s="200"/>
    </row>
    <row r="552" spans="1:35" ht="24">
      <c r="A552" s="108">
        <v>2019</v>
      </c>
      <c r="B552" s="108">
        <v>276</v>
      </c>
      <c r="C552" s="109" t="s">
        <v>1093</v>
      </c>
      <c r="D552" s="194" t="s">
        <v>1099</v>
      </c>
      <c r="E552" s="109" t="s">
        <v>1041</v>
      </c>
      <c r="F552" s="201" t="s">
        <v>1095</v>
      </c>
      <c r="G552" s="112">
        <v>8.83</v>
      </c>
      <c r="H552" s="112">
        <v>0</v>
      </c>
      <c r="I552" s="143" t="s">
        <v>79</v>
      </c>
      <c r="J552" s="112">
        <f>IF(I552="SI",G552-H552,G552)</f>
        <v>8.83</v>
      </c>
      <c r="K552" s="195" t="s">
        <v>534</v>
      </c>
      <c r="L552" s="108">
        <v>0</v>
      </c>
      <c r="M552" s="108">
        <v>3586</v>
      </c>
      <c r="N552" s="109"/>
      <c r="O552" s="111" t="s">
        <v>260</v>
      </c>
      <c r="P552" s="109" t="s">
        <v>261</v>
      </c>
      <c r="Q552" s="109" t="s">
        <v>261</v>
      </c>
      <c r="R552" s="108">
        <v>3</v>
      </c>
      <c r="S552" s="111" t="s">
        <v>162</v>
      </c>
      <c r="T552" s="108">
        <v>1010503</v>
      </c>
      <c r="U552" s="108">
        <v>470</v>
      </c>
      <c r="V552" s="108">
        <v>2</v>
      </c>
      <c r="W552" s="108">
        <v>2</v>
      </c>
      <c r="X552" s="113">
        <v>2019</v>
      </c>
      <c r="Y552" s="113">
        <v>93</v>
      </c>
      <c r="Z552" s="113">
        <v>0</v>
      </c>
      <c r="AA552" s="114" t="s">
        <v>779</v>
      </c>
      <c r="AB552" s="108">
        <v>944</v>
      </c>
      <c r="AC552" s="109" t="s">
        <v>779</v>
      </c>
      <c r="AD552" s="196" t="s">
        <v>1096</v>
      </c>
      <c r="AE552" s="196" t="s">
        <v>1096</v>
      </c>
      <c r="AF552" s="197">
        <f>AE552-AD552</f>
        <v>0</v>
      </c>
      <c r="AG552" s="198">
        <f>IF(AI552="SI",0,J552)</f>
        <v>8.83</v>
      </c>
      <c r="AH552" s="199">
        <f>AG552*AF552</f>
        <v>0</v>
      </c>
      <c r="AI552" s="200"/>
    </row>
    <row r="553" spans="1:35" ht="24">
      <c r="A553" s="108">
        <v>2019</v>
      </c>
      <c r="B553" s="108">
        <v>276</v>
      </c>
      <c r="C553" s="109" t="s">
        <v>1093</v>
      </c>
      <c r="D553" s="194" t="s">
        <v>1099</v>
      </c>
      <c r="E553" s="109" t="s">
        <v>1041</v>
      </c>
      <c r="F553" s="201" t="s">
        <v>1095</v>
      </c>
      <c r="G553" s="112">
        <v>1.94</v>
      </c>
      <c r="H553" s="112">
        <v>1.94</v>
      </c>
      <c r="I553" s="143" t="s">
        <v>79</v>
      </c>
      <c r="J553" s="112">
        <f>IF(I553="SI",G553-H553,G553)</f>
        <v>0</v>
      </c>
      <c r="K553" s="195" t="s">
        <v>534</v>
      </c>
      <c r="L553" s="108">
        <v>0</v>
      </c>
      <c r="M553" s="108">
        <v>3586</v>
      </c>
      <c r="N553" s="109"/>
      <c r="O553" s="111" t="s">
        <v>260</v>
      </c>
      <c r="P553" s="109" t="s">
        <v>261</v>
      </c>
      <c r="Q553" s="109" t="s">
        <v>261</v>
      </c>
      <c r="R553" s="108">
        <v>3</v>
      </c>
      <c r="S553" s="111" t="s">
        <v>162</v>
      </c>
      <c r="T553" s="108">
        <v>1010503</v>
      </c>
      <c r="U553" s="108">
        <v>470</v>
      </c>
      <c r="V553" s="108">
        <v>2</v>
      </c>
      <c r="W553" s="108">
        <v>2</v>
      </c>
      <c r="X553" s="113">
        <v>2019</v>
      </c>
      <c r="Y553" s="113">
        <v>93</v>
      </c>
      <c r="Z553" s="113">
        <v>0</v>
      </c>
      <c r="AA553" s="114" t="s">
        <v>779</v>
      </c>
      <c r="AB553" s="108">
        <v>945</v>
      </c>
      <c r="AC553" s="109" t="s">
        <v>779</v>
      </c>
      <c r="AD553" s="196" t="s">
        <v>1096</v>
      </c>
      <c r="AE553" s="196" t="s">
        <v>1096</v>
      </c>
      <c r="AF553" s="197">
        <f>AE553-AD553</f>
        <v>0</v>
      </c>
      <c r="AG553" s="198">
        <f>IF(AI553="SI",0,J553)</f>
        <v>0</v>
      </c>
      <c r="AH553" s="199">
        <f>AG553*AF553</f>
        <v>0</v>
      </c>
      <c r="AI553" s="200"/>
    </row>
    <row r="554" spans="1:35" ht="24">
      <c r="A554" s="108">
        <v>2019</v>
      </c>
      <c r="B554" s="108">
        <v>277</v>
      </c>
      <c r="C554" s="109" t="s">
        <v>1093</v>
      </c>
      <c r="D554" s="194" t="s">
        <v>1100</v>
      </c>
      <c r="E554" s="109" t="s">
        <v>1041</v>
      </c>
      <c r="F554" s="201" t="s">
        <v>1095</v>
      </c>
      <c r="G554" s="112">
        <v>12.77</v>
      </c>
      <c r="H554" s="112">
        <v>0</v>
      </c>
      <c r="I554" s="143" t="s">
        <v>79</v>
      </c>
      <c r="J554" s="112">
        <f>IF(I554="SI",G554-H554,G554)</f>
        <v>12.77</v>
      </c>
      <c r="K554" s="195" t="s">
        <v>534</v>
      </c>
      <c r="L554" s="108">
        <v>0</v>
      </c>
      <c r="M554" s="108">
        <v>3586</v>
      </c>
      <c r="N554" s="109"/>
      <c r="O554" s="111" t="s">
        <v>260</v>
      </c>
      <c r="P554" s="109" t="s">
        <v>261</v>
      </c>
      <c r="Q554" s="109" t="s">
        <v>261</v>
      </c>
      <c r="R554" s="108">
        <v>3</v>
      </c>
      <c r="S554" s="111" t="s">
        <v>162</v>
      </c>
      <c r="T554" s="108">
        <v>1010503</v>
      </c>
      <c r="U554" s="108">
        <v>470</v>
      </c>
      <c r="V554" s="108">
        <v>2</v>
      </c>
      <c r="W554" s="108">
        <v>2</v>
      </c>
      <c r="X554" s="113">
        <v>2019</v>
      </c>
      <c r="Y554" s="113">
        <v>93</v>
      </c>
      <c r="Z554" s="113">
        <v>0</v>
      </c>
      <c r="AA554" s="114" t="s">
        <v>779</v>
      </c>
      <c r="AB554" s="108">
        <v>944</v>
      </c>
      <c r="AC554" s="109" t="s">
        <v>779</v>
      </c>
      <c r="AD554" s="196" t="s">
        <v>1096</v>
      </c>
      <c r="AE554" s="196" t="s">
        <v>1096</v>
      </c>
      <c r="AF554" s="197">
        <f>AE554-AD554</f>
        <v>0</v>
      </c>
      <c r="AG554" s="198">
        <f>IF(AI554="SI",0,J554)</f>
        <v>12.77</v>
      </c>
      <c r="AH554" s="199">
        <f>AG554*AF554</f>
        <v>0</v>
      </c>
      <c r="AI554" s="200"/>
    </row>
    <row r="555" spans="1:35" ht="24">
      <c r="A555" s="108">
        <v>2019</v>
      </c>
      <c r="B555" s="108">
        <v>277</v>
      </c>
      <c r="C555" s="109" t="s">
        <v>1093</v>
      </c>
      <c r="D555" s="194" t="s">
        <v>1100</v>
      </c>
      <c r="E555" s="109" t="s">
        <v>1041</v>
      </c>
      <c r="F555" s="201" t="s">
        <v>1095</v>
      </c>
      <c r="G555" s="112">
        <v>2.81</v>
      </c>
      <c r="H555" s="112">
        <v>2.81</v>
      </c>
      <c r="I555" s="143" t="s">
        <v>79</v>
      </c>
      <c r="J555" s="112">
        <f>IF(I555="SI",G555-H555,G555)</f>
        <v>0</v>
      </c>
      <c r="K555" s="195" t="s">
        <v>534</v>
      </c>
      <c r="L555" s="108">
        <v>0</v>
      </c>
      <c r="M555" s="108">
        <v>3586</v>
      </c>
      <c r="N555" s="109"/>
      <c r="O555" s="111" t="s">
        <v>260</v>
      </c>
      <c r="P555" s="109" t="s">
        <v>261</v>
      </c>
      <c r="Q555" s="109" t="s">
        <v>261</v>
      </c>
      <c r="R555" s="108">
        <v>3</v>
      </c>
      <c r="S555" s="111" t="s">
        <v>162</v>
      </c>
      <c r="T555" s="108">
        <v>1010503</v>
      </c>
      <c r="U555" s="108">
        <v>470</v>
      </c>
      <c r="V555" s="108">
        <v>2</v>
      </c>
      <c r="W555" s="108">
        <v>2</v>
      </c>
      <c r="X555" s="113">
        <v>2019</v>
      </c>
      <c r="Y555" s="113">
        <v>93</v>
      </c>
      <c r="Z555" s="113">
        <v>0</v>
      </c>
      <c r="AA555" s="114" t="s">
        <v>779</v>
      </c>
      <c r="AB555" s="108">
        <v>945</v>
      </c>
      <c r="AC555" s="109" t="s">
        <v>779</v>
      </c>
      <c r="AD555" s="196" t="s">
        <v>1096</v>
      </c>
      <c r="AE555" s="196" t="s">
        <v>1096</v>
      </c>
      <c r="AF555" s="197">
        <f>AE555-AD555</f>
        <v>0</v>
      </c>
      <c r="AG555" s="198">
        <f>IF(AI555="SI",0,J555)</f>
        <v>0</v>
      </c>
      <c r="AH555" s="199">
        <f>AG555*AF555</f>
        <v>0</v>
      </c>
      <c r="AI555" s="200"/>
    </row>
    <row r="556" spans="1:35" ht="120">
      <c r="A556" s="108">
        <v>2019</v>
      </c>
      <c r="B556" s="108">
        <v>278</v>
      </c>
      <c r="C556" s="109" t="s">
        <v>1093</v>
      </c>
      <c r="D556" s="194" t="s">
        <v>1101</v>
      </c>
      <c r="E556" s="109" t="s">
        <v>1093</v>
      </c>
      <c r="F556" s="201" t="s">
        <v>1102</v>
      </c>
      <c r="G556" s="112">
        <v>119.91</v>
      </c>
      <c r="H556" s="112">
        <v>21.62</v>
      </c>
      <c r="I556" s="143" t="s">
        <v>79</v>
      </c>
      <c r="J556" s="112">
        <f>IF(I556="SI",G556-H556,G556)</f>
        <v>98.28999999999999</v>
      </c>
      <c r="K556" s="195" t="s">
        <v>670</v>
      </c>
      <c r="L556" s="108">
        <v>2019</v>
      </c>
      <c r="M556" s="108">
        <v>3597</v>
      </c>
      <c r="N556" s="109" t="s">
        <v>1093</v>
      </c>
      <c r="O556" s="111" t="s">
        <v>288</v>
      </c>
      <c r="P556" s="109" t="s">
        <v>289</v>
      </c>
      <c r="Q556" s="109" t="s">
        <v>289</v>
      </c>
      <c r="R556" s="108">
        <v>1</v>
      </c>
      <c r="S556" s="111" t="s">
        <v>85</v>
      </c>
      <c r="T556" s="108">
        <v>1010203</v>
      </c>
      <c r="U556" s="108">
        <v>140</v>
      </c>
      <c r="V556" s="108">
        <v>6</v>
      </c>
      <c r="W556" s="108">
        <v>1</v>
      </c>
      <c r="X556" s="113">
        <v>2019</v>
      </c>
      <c r="Y556" s="113">
        <v>19</v>
      </c>
      <c r="Z556" s="113">
        <v>0</v>
      </c>
      <c r="AA556" s="114" t="s">
        <v>779</v>
      </c>
      <c r="AB556" s="108">
        <v>931</v>
      </c>
      <c r="AC556" s="109" t="s">
        <v>779</v>
      </c>
      <c r="AD556" s="196" t="s">
        <v>1103</v>
      </c>
      <c r="AE556" s="196" t="s">
        <v>779</v>
      </c>
      <c r="AF556" s="197">
        <f>AE556-AD556</f>
        <v>-44</v>
      </c>
      <c r="AG556" s="198">
        <f>IF(AI556="SI",0,J556)</f>
        <v>98.28999999999999</v>
      </c>
      <c r="AH556" s="199">
        <f>AG556*AF556</f>
        <v>-4324.759999999999</v>
      </c>
      <c r="AI556" s="200"/>
    </row>
    <row r="557" spans="1:35" ht="36">
      <c r="A557" s="108">
        <v>2019</v>
      </c>
      <c r="B557" s="108">
        <v>279</v>
      </c>
      <c r="C557" s="109" t="s">
        <v>1104</v>
      </c>
      <c r="D557" s="194" t="s">
        <v>1105</v>
      </c>
      <c r="E557" s="109" t="s">
        <v>742</v>
      </c>
      <c r="F557" s="201" t="s">
        <v>1106</v>
      </c>
      <c r="G557" s="112">
        <v>440.63</v>
      </c>
      <c r="H557" s="112">
        <v>79.46</v>
      </c>
      <c r="I557" s="143" t="s">
        <v>79</v>
      </c>
      <c r="J557" s="112">
        <f>IF(I557="SI",G557-H557,G557)</f>
        <v>361.17</v>
      </c>
      <c r="K557" s="195" t="s">
        <v>84</v>
      </c>
      <c r="L557" s="108">
        <v>2019</v>
      </c>
      <c r="M557" s="108">
        <v>3609</v>
      </c>
      <c r="N557" s="109" t="s">
        <v>1107</v>
      </c>
      <c r="O557" s="111" t="s">
        <v>151</v>
      </c>
      <c r="P557" s="109" t="s">
        <v>152</v>
      </c>
      <c r="Q557" s="109" t="s">
        <v>153</v>
      </c>
      <c r="R557" s="108">
        <v>1</v>
      </c>
      <c r="S557" s="111" t="s">
        <v>85</v>
      </c>
      <c r="T557" s="108">
        <v>1080203</v>
      </c>
      <c r="U557" s="108">
        <v>2890</v>
      </c>
      <c r="V557" s="108">
        <v>2</v>
      </c>
      <c r="W557" s="108">
        <v>1</v>
      </c>
      <c r="X557" s="113">
        <v>2019</v>
      </c>
      <c r="Y557" s="113">
        <v>60</v>
      </c>
      <c r="Z557" s="113">
        <v>0</v>
      </c>
      <c r="AA557" s="114" t="s">
        <v>857</v>
      </c>
      <c r="AB557" s="108">
        <v>985</v>
      </c>
      <c r="AC557" s="109" t="s">
        <v>857</v>
      </c>
      <c r="AD557" s="196" t="s">
        <v>1108</v>
      </c>
      <c r="AE557" s="196" t="s">
        <v>857</v>
      </c>
      <c r="AF557" s="197">
        <f>AE557-AD557</f>
        <v>-8</v>
      </c>
      <c r="AG557" s="198">
        <f>IF(AI557="SI",0,J557)</f>
        <v>361.17</v>
      </c>
      <c r="AH557" s="199">
        <f>AG557*AF557</f>
        <v>-2889.36</v>
      </c>
      <c r="AI557" s="200"/>
    </row>
    <row r="558" spans="1:35" ht="24">
      <c r="A558" s="108">
        <v>2019</v>
      </c>
      <c r="B558" s="108">
        <v>280</v>
      </c>
      <c r="C558" s="109" t="s">
        <v>1104</v>
      </c>
      <c r="D558" s="194" t="s">
        <v>1109</v>
      </c>
      <c r="E558" s="109" t="s">
        <v>1110</v>
      </c>
      <c r="F558" s="201" t="s">
        <v>1111</v>
      </c>
      <c r="G558" s="112">
        <v>1082.18</v>
      </c>
      <c r="H558" s="112">
        <v>0</v>
      </c>
      <c r="I558" s="143" t="s">
        <v>79</v>
      </c>
      <c r="J558" s="112">
        <f>IF(I558="SI",G558-H558,G558)</f>
        <v>1082.18</v>
      </c>
      <c r="K558" s="195" t="s">
        <v>259</v>
      </c>
      <c r="L558" s="108">
        <v>0</v>
      </c>
      <c r="M558" s="108">
        <v>3603</v>
      </c>
      <c r="N558" s="109"/>
      <c r="O558" s="111" t="s">
        <v>260</v>
      </c>
      <c r="P558" s="109" t="s">
        <v>261</v>
      </c>
      <c r="Q558" s="109" t="s">
        <v>261</v>
      </c>
      <c r="R558" s="108">
        <v>1</v>
      </c>
      <c r="S558" s="111" t="s">
        <v>85</v>
      </c>
      <c r="T558" s="108">
        <v>1080203</v>
      </c>
      <c r="U558" s="108">
        <v>2890</v>
      </c>
      <c r="V558" s="108">
        <v>4</v>
      </c>
      <c r="W558" s="108">
        <v>1</v>
      </c>
      <c r="X558" s="113">
        <v>2019</v>
      </c>
      <c r="Y558" s="113">
        <v>2</v>
      </c>
      <c r="Z558" s="113">
        <v>0</v>
      </c>
      <c r="AA558" s="114" t="s">
        <v>779</v>
      </c>
      <c r="AB558" s="108">
        <v>961</v>
      </c>
      <c r="AC558" s="109" t="s">
        <v>1112</v>
      </c>
      <c r="AD558" s="196" t="s">
        <v>1113</v>
      </c>
      <c r="AE558" s="196" t="s">
        <v>1113</v>
      </c>
      <c r="AF558" s="197">
        <f>AE558-AD558</f>
        <v>0</v>
      </c>
      <c r="AG558" s="198">
        <f>IF(AI558="SI",0,J558)</f>
        <v>1082.18</v>
      </c>
      <c r="AH558" s="199">
        <f>AG558*AF558</f>
        <v>0</v>
      </c>
      <c r="AI558" s="200"/>
    </row>
    <row r="559" spans="1:35" ht="24">
      <c r="A559" s="108">
        <v>2019</v>
      </c>
      <c r="B559" s="108">
        <v>280</v>
      </c>
      <c r="C559" s="109" t="s">
        <v>1104</v>
      </c>
      <c r="D559" s="194" t="s">
        <v>1109</v>
      </c>
      <c r="E559" s="109" t="s">
        <v>1110</v>
      </c>
      <c r="F559" s="201" t="s">
        <v>1111</v>
      </c>
      <c r="G559" s="112">
        <v>238.08</v>
      </c>
      <c r="H559" s="112">
        <v>238.08</v>
      </c>
      <c r="I559" s="143" t="s">
        <v>79</v>
      </c>
      <c r="J559" s="112">
        <f>IF(I559="SI",G559-H559,G559)</f>
        <v>0</v>
      </c>
      <c r="K559" s="195" t="s">
        <v>259</v>
      </c>
      <c r="L559" s="108">
        <v>0</v>
      </c>
      <c r="M559" s="108">
        <v>3603</v>
      </c>
      <c r="N559" s="109"/>
      <c r="O559" s="111" t="s">
        <v>260</v>
      </c>
      <c r="P559" s="109" t="s">
        <v>261</v>
      </c>
      <c r="Q559" s="109" t="s">
        <v>261</v>
      </c>
      <c r="R559" s="108">
        <v>1</v>
      </c>
      <c r="S559" s="111" t="s">
        <v>85</v>
      </c>
      <c r="T559" s="108">
        <v>1080203</v>
      </c>
      <c r="U559" s="108">
        <v>2890</v>
      </c>
      <c r="V559" s="108">
        <v>4</v>
      </c>
      <c r="W559" s="108">
        <v>1</v>
      </c>
      <c r="X559" s="113">
        <v>2019</v>
      </c>
      <c r="Y559" s="113">
        <v>2</v>
      </c>
      <c r="Z559" s="113">
        <v>0</v>
      </c>
      <c r="AA559" s="114" t="s">
        <v>779</v>
      </c>
      <c r="AB559" s="108">
        <v>962</v>
      </c>
      <c r="AC559" s="109" t="s">
        <v>1112</v>
      </c>
      <c r="AD559" s="196" t="s">
        <v>1113</v>
      </c>
      <c r="AE559" s="196" t="s">
        <v>1113</v>
      </c>
      <c r="AF559" s="197">
        <f>AE559-AD559</f>
        <v>0</v>
      </c>
      <c r="AG559" s="198">
        <f>IF(AI559="SI",0,J559)</f>
        <v>0</v>
      </c>
      <c r="AH559" s="199">
        <f>AG559*AF559</f>
        <v>0</v>
      </c>
      <c r="AI559" s="200"/>
    </row>
    <row r="560" spans="1:35" ht="72">
      <c r="A560" s="108">
        <v>2019</v>
      </c>
      <c r="B560" s="108">
        <v>281</v>
      </c>
      <c r="C560" s="109" t="s">
        <v>1104</v>
      </c>
      <c r="D560" s="194" t="s">
        <v>1114</v>
      </c>
      <c r="E560" s="109" t="s">
        <v>742</v>
      </c>
      <c r="F560" s="201" t="s">
        <v>1115</v>
      </c>
      <c r="G560" s="112">
        <v>71.57</v>
      </c>
      <c r="H560" s="112">
        <v>12.91</v>
      </c>
      <c r="I560" s="143" t="s">
        <v>79</v>
      </c>
      <c r="J560" s="112">
        <f>IF(I560="SI",G560-H560,G560)</f>
        <v>58.66</v>
      </c>
      <c r="K560" s="195" t="s">
        <v>644</v>
      </c>
      <c r="L560" s="108">
        <v>2019</v>
      </c>
      <c r="M560" s="108">
        <v>3608</v>
      </c>
      <c r="N560" s="109" t="s">
        <v>1107</v>
      </c>
      <c r="O560" s="111" t="s">
        <v>645</v>
      </c>
      <c r="P560" s="109" t="s">
        <v>646</v>
      </c>
      <c r="Q560" s="109" t="s">
        <v>646</v>
      </c>
      <c r="R560" s="108">
        <v>2</v>
      </c>
      <c r="S560" s="111" t="s">
        <v>103</v>
      </c>
      <c r="T560" s="108">
        <v>1040103</v>
      </c>
      <c r="U560" s="108">
        <v>1460</v>
      </c>
      <c r="V560" s="108">
        <v>4</v>
      </c>
      <c r="W560" s="108">
        <v>5</v>
      </c>
      <c r="X560" s="113">
        <v>2019</v>
      </c>
      <c r="Y560" s="113">
        <v>66</v>
      </c>
      <c r="Z560" s="113">
        <v>0</v>
      </c>
      <c r="AA560" s="114" t="s">
        <v>779</v>
      </c>
      <c r="AB560" s="108">
        <v>928</v>
      </c>
      <c r="AC560" s="109" t="s">
        <v>779</v>
      </c>
      <c r="AD560" s="196" t="s">
        <v>1017</v>
      </c>
      <c r="AE560" s="196" t="s">
        <v>779</v>
      </c>
      <c r="AF560" s="197">
        <f>AE560-AD560</f>
        <v>-13</v>
      </c>
      <c r="AG560" s="198">
        <f>IF(AI560="SI",0,J560)</f>
        <v>58.66</v>
      </c>
      <c r="AH560" s="199">
        <f>AG560*AF560</f>
        <v>-762.5799999999999</v>
      </c>
      <c r="AI560" s="200"/>
    </row>
    <row r="561" spans="1:35" ht="72">
      <c r="A561" s="108">
        <v>2019</v>
      </c>
      <c r="B561" s="108">
        <v>281</v>
      </c>
      <c r="C561" s="109" t="s">
        <v>1104</v>
      </c>
      <c r="D561" s="194" t="s">
        <v>1114</v>
      </c>
      <c r="E561" s="109" t="s">
        <v>742</v>
      </c>
      <c r="F561" s="201" t="s">
        <v>1115</v>
      </c>
      <c r="G561" s="112">
        <v>35.79</v>
      </c>
      <c r="H561" s="112">
        <v>6.45</v>
      </c>
      <c r="I561" s="143" t="s">
        <v>79</v>
      </c>
      <c r="J561" s="112">
        <f>IF(I561="SI",G561-H561,G561)</f>
        <v>29.34</v>
      </c>
      <c r="K561" s="195" t="s">
        <v>644</v>
      </c>
      <c r="L561" s="108">
        <v>2019</v>
      </c>
      <c r="M561" s="108">
        <v>3608</v>
      </c>
      <c r="N561" s="109" t="s">
        <v>1107</v>
      </c>
      <c r="O561" s="111" t="s">
        <v>645</v>
      </c>
      <c r="P561" s="109" t="s">
        <v>646</v>
      </c>
      <c r="Q561" s="109" t="s">
        <v>646</v>
      </c>
      <c r="R561" s="108">
        <v>2</v>
      </c>
      <c r="S561" s="111" t="s">
        <v>103</v>
      </c>
      <c r="T561" s="108">
        <v>1040203</v>
      </c>
      <c r="U561" s="108">
        <v>1570</v>
      </c>
      <c r="V561" s="108">
        <v>4</v>
      </c>
      <c r="W561" s="108">
        <v>5</v>
      </c>
      <c r="X561" s="113">
        <v>2019</v>
      </c>
      <c r="Y561" s="113">
        <v>65</v>
      </c>
      <c r="Z561" s="113">
        <v>0</v>
      </c>
      <c r="AA561" s="114" t="s">
        <v>779</v>
      </c>
      <c r="AB561" s="108">
        <v>929</v>
      </c>
      <c r="AC561" s="109" t="s">
        <v>779</v>
      </c>
      <c r="AD561" s="196" t="s">
        <v>1017</v>
      </c>
      <c r="AE561" s="196" t="s">
        <v>779</v>
      </c>
      <c r="AF561" s="197">
        <f>AE561-AD561</f>
        <v>-13</v>
      </c>
      <c r="AG561" s="198">
        <f>IF(AI561="SI",0,J561)</f>
        <v>29.34</v>
      </c>
      <c r="AH561" s="199">
        <f>AG561*AF561</f>
        <v>-381.42</v>
      </c>
      <c r="AI561" s="200"/>
    </row>
    <row r="562" spans="1:35" ht="84">
      <c r="A562" s="108">
        <v>2019</v>
      </c>
      <c r="B562" s="108">
        <v>282</v>
      </c>
      <c r="C562" s="109" t="s">
        <v>1104</v>
      </c>
      <c r="D562" s="194" t="s">
        <v>1116</v>
      </c>
      <c r="E562" s="109" t="s">
        <v>742</v>
      </c>
      <c r="F562" s="201" t="s">
        <v>1117</v>
      </c>
      <c r="G562" s="112">
        <v>43.01</v>
      </c>
      <c r="H562" s="112">
        <v>0</v>
      </c>
      <c r="I562" s="143" t="s">
        <v>79</v>
      </c>
      <c r="J562" s="112">
        <f>IF(I562="SI",G562-H562,G562)</f>
        <v>43.01</v>
      </c>
      <c r="K562" s="195" t="s">
        <v>196</v>
      </c>
      <c r="L562" s="108">
        <v>2019</v>
      </c>
      <c r="M562" s="108">
        <v>3630</v>
      </c>
      <c r="N562" s="109" t="s">
        <v>1104</v>
      </c>
      <c r="O562" s="111" t="s">
        <v>198</v>
      </c>
      <c r="P562" s="109" t="s">
        <v>199</v>
      </c>
      <c r="Q562" s="109" t="s">
        <v>84</v>
      </c>
      <c r="R562" s="108">
        <v>2</v>
      </c>
      <c r="S562" s="111" t="s">
        <v>103</v>
      </c>
      <c r="T562" s="108">
        <v>1040502</v>
      </c>
      <c r="U562" s="108">
        <v>1890</v>
      </c>
      <c r="V562" s="108">
        <v>2</v>
      </c>
      <c r="W562" s="108">
        <v>1</v>
      </c>
      <c r="X562" s="113">
        <v>2019</v>
      </c>
      <c r="Y562" s="113">
        <v>306</v>
      </c>
      <c r="Z562" s="113">
        <v>0</v>
      </c>
      <c r="AA562" s="114" t="s">
        <v>857</v>
      </c>
      <c r="AB562" s="108">
        <v>996</v>
      </c>
      <c r="AC562" s="109" t="s">
        <v>857</v>
      </c>
      <c r="AD562" s="196" t="s">
        <v>1118</v>
      </c>
      <c r="AE562" s="196" t="s">
        <v>1118</v>
      </c>
      <c r="AF562" s="197">
        <f>AE562-AD562</f>
        <v>0</v>
      </c>
      <c r="AG562" s="198">
        <f>IF(AI562="SI",0,J562)</f>
        <v>43.01</v>
      </c>
      <c r="AH562" s="199">
        <f>AG562*AF562</f>
        <v>0</v>
      </c>
      <c r="AI562" s="200"/>
    </row>
    <row r="563" spans="1:35" ht="84">
      <c r="A563" s="108">
        <v>2019</v>
      </c>
      <c r="B563" s="108">
        <v>282</v>
      </c>
      <c r="C563" s="109" t="s">
        <v>1104</v>
      </c>
      <c r="D563" s="194" t="s">
        <v>1116</v>
      </c>
      <c r="E563" s="109" t="s">
        <v>742</v>
      </c>
      <c r="F563" s="201" t="s">
        <v>1117</v>
      </c>
      <c r="G563" s="112">
        <v>36.37</v>
      </c>
      <c r="H563" s="112">
        <v>0</v>
      </c>
      <c r="I563" s="143" t="s">
        <v>79</v>
      </c>
      <c r="J563" s="112">
        <f>IF(I563="SI",G563-H563,G563)</f>
        <v>36.37</v>
      </c>
      <c r="K563" s="195" t="s">
        <v>196</v>
      </c>
      <c r="L563" s="108">
        <v>2019</v>
      </c>
      <c r="M563" s="108">
        <v>3630</v>
      </c>
      <c r="N563" s="109" t="s">
        <v>1104</v>
      </c>
      <c r="O563" s="111" t="s">
        <v>198</v>
      </c>
      <c r="P563" s="109" t="s">
        <v>199</v>
      </c>
      <c r="Q563" s="109" t="s">
        <v>84</v>
      </c>
      <c r="R563" s="108">
        <v>2</v>
      </c>
      <c r="S563" s="111" t="s">
        <v>103</v>
      </c>
      <c r="T563" s="108">
        <v>1080102</v>
      </c>
      <c r="U563" s="108">
        <v>2770</v>
      </c>
      <c r="V563" s="108">
        <v>4</v>
      </c>
      <c r="W563" s="108">
        <v>1</v>
      </c>
      <c r="X563" s="113">
        <v>2019</v>
      </c>
      <c r="Y563" s="113">
        <v>307</v>
      </c>
      <c r="Z563" s="113">
        <v>0</v>
      </c>
      <c r="AA563" s="114" t="s">
        <v>857</v>
      </c>
      <c r="AB563" s="108">
        <v>997</v>
      </c>
      <c r="AC563" s="109" t="s">
        <v>857</v>
      </c>
      <c r="AD563" s="196" t="s">
        <v>1118</v>
      </c>
      <c r="AE563" s="196" t="s">
        <v>1118</v>
      </c>
      <c r="AF563" s="197">
        <f>AE563-AD563</f>
        <v>0</v>
      </c>
      <c r="AG563" s="198">
        <f>IF(AI563="SI",0,J563)</f>
        <v>36.37</v>
      </c>
      <c r="AH563" s="199">
        <f>AG563*AF563</f>
        <v>0</v>
      </c>
      <c r="AI563" s="200"/>
    </row>
    <row r="564" spans="1:35" ht="84">
      <c r="A564" s="108">
        <v>2019</v>
      </c>
      <c r="B564" s="108">
        <v>282</v>
      </c>
      <c r="C564" s="109" t="s">
        <v>1104</v>
      </c>
      <c r="D564" s="194" t="s">
        <v>1116</v>
      </c>
      <c r="E564" s="109" t="s">
        <v>742</v>
      </c>
      <c r="F564" s="201" t="s">
        <v>1119</v>
      </c>
      <c r="G564" s="112">
        <v>9.46</v>
      </c>
      <c r="H564" s="112">
        <v>9.46</v>
      </c>
      <c r="I564" s="143" t="s">
        <v>79</v>
      </c>
      <c r="J564" s="112">
        <f>IF(I564="SI",G564-H564,G564)</f>
        <v>0</v>
      </c>
      <c r="K564" s="195" t="s">
        <v>196</v>
      </c>
      <c r="L564" s="108">
        <v>2019</v>
      </c>
      <c r="M564" s="108">
        <v>3630</v>
      </c>
      <c r="N564" s="109" t="s">
        <v>1104</v>
      </c>
      <c r="O564" s="111" t="s">
        <v>198</v>
      </c>
      <c r="P564" s="109" t="s">
        <v>199</v>
      </c>
      <c r="Q564" s="109" t="s">
        <v>84</v>
      </c>
      <c r="R564" s="108">
        <v>2</v>
      </c>
      <c r="S564" s="111" t="s">
        <v>103</v>
      </c>
      <c r="T564" s="108">
        <v>1040502</v>
      </c>
      <c r="U564" s="108">
        <v>1890</v>
      </c>
      <c r="V564" s="108">
        <v>2</v>
      </c>
      <c r="W564" s="108">
        <v>1</v>
      </c>
      <c r="X564" s="113">
        <v>2019</v>
      </c>
      <c r="Y564" s="113">
        <v>306</v>
      </c>
      <c r="Z564" s="113">
        <v>0</v>
      </c>
      <c r="AA564" s="114" t="s">
        <v>857</v>
      </c>
      <c r="AB564" s="108">
        <v>998</v>
      </c>
      <c r="AC564" s="109" t="s">
        <v>857</v>
      </c>
      <c r="AD564" s="196" t="s">
        <v>1118</v>
      </c>
      <c r="AE564" s="196" t="s">
        <v>1118</v>
      </c>
      <c r="AF564" s="197">
        <f>AE564-AD564</f>
        <v>0</v>
      </c>
      <c r="AG564" s="198">
        <f>IF(AI564="SI",0,J564)</f>
        <v>0</v>
      </c>
      <c r="AH564" s="199">
        <f>AG564*AF564</f>
        <v>0</v>
      </c>
      <c r="AI564" s="200"/>
    </row>
    <row r="565" spans="1:35" ht="84">
      <c r="A565" s="108">
        <v>2019</v>
      </c>
      <c r="B565" s="108">
        <v>282</v>
      </c>
      <c r="C565" s="109" t="s">
        <v>1104</v>
      </c>
      <c r="D565" s="194" t="s">
        <v>1116</v>
      </c>
      <c r="E565" s="109" t="s">
        <v>742</v>
      </c>
      <c r="F565" s="201" t="s">
        <v>1119</v>
      </c>
      <c r="G565" s="112">
        <v>8</v>
      </c>
      <c r="H565" s="112">
        <v>8</v>
      </c>
      <c r="I565" s="143" t="s">
        <v>79</v>
      </c>
      <c r="J565" s="112">
        <f>IF(I565="SI",G565-H565,G565)</f>
        <v>0</v>
      </c>
      <c r="K565" s="195" t="s">
        <v>196</v>
      </c>
      <c r="L565" s="108">
        <v>2019</v>
      </c>
      <c r="M565" s="108">
        <v>3630</v>
      </c>
      <c r="N565" s="109" t="s">
        <v>1104</v>
      </c>
      <c r="O565" s="111" t="s">
        <v>198</v>
      </c>
      <c r="P565" s="109" t="s">
        <v>199</v>
      </c>
      <c r="Q565" s="109" t="s">
        <v>84</v>
      </c>
      <c r="R565" s="108">
        <v>2</v>
      </c>
      <c r="S565" s="111" t="s">
        <v>103</v>
      </c>
      <c r="T565" s="108">
        <v>1080102</v>
      </c>
      <c r="U565" s="108">
        <v>2770</v>
      </c>
      <c r="V565" s="108">
        <v>4</v>
      </c>
      <c r="W565" s="108">
        <v>1</v>
      </c>
      <c r="X565" s="113">
        <v>2019</v>
      </c>
      <c r="Y565" s="113">
        <v>307</v>
      </c>
      <c r="Z565" s="113">
        <v>0</v>
      </c>
      <c r="AA565" s="114" t="s">
        <v>857</v>
      </c>
      <c r="AB565" s="108">
        <v>999</v>
      </c>
      <c r="AC565" s="109" t="s">
        <v>857</v>
      </c>
      <c r="AD565" s="196" t="s">
        <v>1118</v>
      </c>
      <c r="AE565" s="196" t="s">
        <v>1118</v>
      </c>
      <c r="AF565" s="197">
        <f>AE565-AD565</f>
        <v>0</v>
      </c>
      <c r="AG565" s="198">
        <f>IF(AI565="SI",0,J565)</f>
        <v>0</v>
      </c>
      <c r="AH565" s="199">
        <f>AG565*AF565</f>
        <v>0</v>
      </c>
      <c r="AI565" s="200"/>
    </row>
    <row r="566" spans="1:35" ht="24">
      <c r="A566" s="108">
        <v>2019</v>
      </c>
      <c r="B566" s="108">
        <v>283</v>
      </c>
      <c r="C566" s="109" t="s">
        <v>1104</v>
      </c>
      <c r="D566" s="194" t="s">
        <v>1120</v>
      </c>
      <c r="E566" s="109" t="s">
        <v>1110</v>
      </c>
      <c r="F566" s="201" t="s">
        <v>1111</v>
      </c>
      <c r="G566" s="112">
        <v>38.84</v>
      </c>
      <c r="H566" s="112">
        <v>0</v>
      </c>
      <c r="I566" s="143" t="s">
        <v>79</v>
      </c>
      <c r="J566" s="112">
        <f>IF(I566="SI",G566-H566,G566)</f>
        <v>38.84</v>
      </c>
      <c r="K566" s="195" t="s">
        <v>259</v>
      </c>
      <c r="L566" s="108">
        <v>2019</v>
      </c>
      <c r="M566" s="108">
        <v>3603</v>
      </c>
      <c r="N566" s="109" t="s">
        <v>1107</v>
      </c>
      <c r="O566" s="111" t="s">
        <v>260</v>
      </c>
      <c r="P566" s="109" t="s">
        <v>261</v>
      </c>
      <c r="Q566" s="109" t="s">
        <v>261</v>
      </c>
      <c r="R566" s="108">
        <v>3</v>
      </c>
      <c r="S566" s="111" t="s">
        <v>162</v>
      </c>
      <c r="T566" s="108">
        <v>1100503</v>
      </c>
      <c r="U566" s="108">
        <v>4210</v>
      </c>
      <c r="V566" s="108">
        <v>2</v>
      </c>
      <c r="W566" s="108">
        <v>1</v>
      </c>
      <c r="X566" s="113">
        <v>2019</v>
      </c>
      <c r="Y566" s="113">
        <v>43</v>
      </c>
      <c r="Z566" s="113">
        <v>0</v>
      </c>
      <c r="AA566" s="114" t="s">
        <v>779</v>
      </c>
      <c r="AB566" s="108">
        <v>967</v>
      </c>
      <c r="AC566" s="109" t="s">
        <v>1112</v>
      </c>
      <c r="AD566" s="196" t="s">
        <v>1113</v>
      </c>
      <c r="AE566" s="196" t="s">
        <v>1113</v>
      </c>
      <c r="AF566" s="197">
        <f>AE566-AD566</f>
        <v>0</v>
      </c>
      <c r="AG566" s="198">
        <f>IF(AI566="SI",0,J566)</f>
        <v>38.84</v>
      </c>
      <c r="AH566" s="199">
        <f>AG566*AF566</f>
        <v>0</v>
      </c>
      <c r="AI566" s="200"/>
    </row>
    <row r="567" spans="1:35" ht="36">
      <c r="A567" s="108">
        <v>2019</v>
      </c>
      <c r="B567" s="108">
        <v>283</v>
      </c>
      <c r="C567" s="109" t="s">
        <v>1104</v>
      </c>
      <c r="D567" s="194" t="s">
        <v>1120</v>
      </c>
      <c r="E567" s="109" t="s">
        <v>1110</v>
      </c>
      <c r="F567" s="201" t="s">
        <v>1121</v>
      </c>
      <c r="G567" s="112">
        <v>8.54</v>
      </c>
      <c r="H567" s="112">
        <v>8.54</v>
      </c>
      <c r="I567" s="143" t="s">
        <v>79</v>
      </c>
      <c r="J567" s="112">
        <f>IF(I567="SI",G567-H567,G567)</f>
        <v>0</v>
      </c>
      <c r="K567" s="195" t="s">
        <v>259</v>
      </c>
      <c r="L567" s="108">
        <v>2019</v>
      </c>
      <c r="M567" s="108">
        <v>3603</v>
      </c>
      <c r="N567" s="109" t="s">
        <v>1107</v>
      </c>
      <c r="O567" s="111" t="s">
        <v>260</v>
      </c>
      <c r="P567" s="109" t="s">
        <v>261</v>
      </c>
      <c r="Q567" s="109" t="s">
        <v>261</v>
      </c>
      <c r="R567" s="108">
        <v>3</v>
      </c>
      <c r="S567" s="111" t="s">
        <v>162</v>
      </c>
      <c r="T567" s="108">
        <v>1100503</v>
      </c>
      <c r="U567" s="108">
        <v>4210</v>
      </c>
      <c r="V567" s="108">
        <v>2</v>
      </c>
      <c r="W567" s="108">
        <v>1</v>
      </c>
      <c r="X567" s="113">
        <v>2019</v>
      </c>
      <c r="Y567" s="113">
        <v>43</v>
      </c>
      <c r="Z567" s="113">
        <v>0</v>
      </c>
      <c r="AA567" s="114" t="s">
        <v>779</v>
      </c>
      <c r="AB567" s="108">
        <v>972</v>
      </c>
      <c r="AC567" s="109" t="s">
        <v>1112</v>
      </c>
      <c r="AD567" s="196" t="s">
        <v>1113</v>
      </c>
      <c r="AE567" s="196" t="s">
        <v>1113</v>
      </c>
      <c r="AF567" s="197">
        <f>AE567-AD567</f>
        <v>0</v>
      </c>
      <c r="AG567" s="198">
        <f>IF(AI567="SI",0,J567)</f>
        <v>0</v>
      </c>
      <c r="AH567" s="199">
        <f>AG567*AF567</f>
        <v>0</v>
      </c>
      <c r="AI567" s="200"/>
    </row>
    <row r="568" spans="1:35" ht="24">
      <c r="A568" s="108">
        <v>2019</v>
      </c>
      <c r="B568" s="108">
        <v>283</v>
      </c>
      <c r="C568" s="109" t="s">
        <v>1104</v>
      </c>
      <c r="D568" s="194" t="s">
        <v>1120</v>
      </c>
      <c r="E568" s="109" t="s">
        <v>1110</v>
      </c>
      <c r="F568" s="201" t="s">
        <v>1111</v>
      </c>
      <c r="G568" s="112">
        <v>112.18</v>
      </c>
      <c r="H568" s="112">
        <v>0</v>
      </c>
      <c r="I568" s="143" t="s">
        <v>79</v>
      </c>
      <c r="J568" s="112">
        <f>IF(I568="SI",G568-H568,G568)</f>
        <v>112.18</v>
      </c>
      <c r="K568" s="195" t="s">
        <v>259</v>
      </c>
      <c r="L568" s="108">
        <v>2019</v>
      </c>
      <c r="M568" s="108">
        <v>3603</v>
      </c>
      <c r="N568" s="109" t="s">
        <v>1107</v>
      </c>
      <c r="O568" s="111" t="s">
        <v>260</v>
      </c>
      <c r="P568" s="109" t="s">
        <v>261</v>
      </c>
      <c r="Q568" s="109" t="s">
        <v>261</v>
      </c>
      <c r="R568" s="108">
        <v>3</v>
      </c>
      <c r="S568" s="111" t="s">
        <v>162</v>
      </c>
      <c r="T568" s="108">
        <v>1040203</v>
      </c>
      <c r="U568" s="108">
        <v>1570</v>
      </c>
      <c r="V568" s="108">
        <v>4</v>
      </c>
      <c r="W568" s="108">
        <v>2</v>
      </c>
      <c r="X568" s="113">
        <v>2019</v>
      </c>
      <c r="Y568" s="113">
        <v>42</v>
      </c>
      <c r="Z568" s="113">
        <v>0</v>
      </c>
      <c r="AA568" s="114" t="s">
        <v>779</v>
      </c>
      <c r="AB568" s="108">
        <v>966</v>
      </c>
      <c r="AC568" s="109" t="s">
        <v>1112</v>
      </c>
      <c r="AD568" s="196" t="s">
        <v>1113</v>
      </c>
      <c r="AE568" s="196" t="s">
        <v>1113</v>
      </c>
      <c r="AF568" s="197">
        <f>AE568-AD568</f>
        <v>0</v>
      </c>
      <c r="AG568" s="198">
        <f>IF(AI568="SI",0,J568)</f>
        <v>112.18</v>
      </c>
      <c r="AH568" s="199">
        <f>AG568*AF568</f>
        <v>0</v>
      </c>
      <c r="AI568" s="200"/>
    </row>
    <row r="569" spans="1:35" ht="36">
      <c r="A569" s="108">
        <v>2019</v>
      </c>
      <c r="B569" s="108">
        <v>283</v>
      </c>
      <c r="C569" s="109" t="s">
        <v>1104</v>
      </c>
      <c r="D569" s="194" t="s">
        <v>1120</v>
      </c>
      <c r="E569" s="109" t="s">
        <v>1110</v>
      </c>
      <c r="F569" s="201" t="s">
        <v>1121</v>
      </c>
      <c r="G569" s="112">
        <v>11.22</v>
      </c>
      <c r="H569" s="112">
        <v>11.22</v>
      </c>
      <c r="I569" s="143" t="s">
        <v>79</v>
      </c>
      <c r="J569" s="112">
        <f>IF(I569="SI",G569-H569,G569)</f>
        <v>0</v>
      </c>
      <c r="K569" s="195" t="s">
        <v>259</v>
      </c>
      <c r="L569" s="108">
        <v>2019</v>
      </c>
      <c r="M569" s="108">
        <v>3603</v>
      </c>
      <c r="N569" s="109" t="s">
        <v>1107</v>
      </c>
      <c r="O569" s="111" t="s">
        <v>260</v>
      </c>
      <c r="P569" s="109" t="s">
        <v>261</v>
      </c>
      <c r="Q569" s="109" t="s">
        <v>261</v>
      </c>
      <c r="R569" s="108">
        <v>3</v>
      </c>
      <c r="S569" s="111" t="s">
        <v>162</v>
      </c>
      <c r="T569" s="108">
        <v>1040203</v>
      </c>
      <c r="U569" s="108">
        <v>1570</v>
      </c>
      <c r="V569" s="108">
        <v>4</v>
      </c>
      <c r="W569" s="108">
        <v>2</v>
      </c>
      <c r="X569" s="113">
        <v>2019</v>
      </c>
      <c r="Y569" s="113">
        <v>42</v>
      </c>
      <c r="Z569" s="113">
        <v>0</v>
      </c>
      <c r="AA569" s="114" t="s">
        <v>779</v>
      </c>
      <c r="AB569" s="108">
        <v>971</v>
      </c>
      <c r="AC569" s="109" t="s">
        <v>1112</v>
      </c>
      <c r="AD569" s="196" t="s">
        <v>1113</v>
      </c>
      <c r="AE569" s="196" t="s">
        <v>1113</v>
      </c>
      <c r="AF569" s="197">
        <f>AE569-AD569</f>
        <v>0</v>
      </c>
      <c r="AG569" s="198">
        <f>IF(AI569="SI",0,J569)</f>
        <v>0</v>
      </c>
      <c r="AH569" s="199">
        <f>AG569*AF569</f>
        <v>0</v>
      </c>
      <c r="AI569" s="200"/>
    </row>
    <row r="570" spans="1:35" ht="24">
      <c r="A570" s="108">
        <v>2019</v>
      </c>
      <c r="B570" s="108">
        <v>283</v>
      </c>
      <c r="C570" s="109" t="s">
        <v>1104</v>
      </c>
      <c r="D570" s="194" t="s">
        <v>1120</v>
      </c>
      <c r="E570" s="109" t="s">
        <v>1110</v>
      </c>
      <c r="F570" s="201" t="s">
        <v>1111</v>
      </c>
      <c r="G570" s="112">
        <v>252.9</v>
      </c>
      <c r="H570" s="112">
        <v>0</v>
      </c>
      <c r="I570" s="143" t="s">
        <v>79</v>
      </c>
      <c r="J570" s="112">
        <f>IF(I570="SI",G570-H570,G570)</f>
        <v>252.9</v>
      </c>
      <c r="K570" s="195" t="s">
        <v>259</v>
      </c>
      <c r="L570" s="108">
        <v>2019</v>
      </c>
      <c r="M570" s="108">
        <v>3603</v>
      </c>
      <c r="N570" s="109" t="s">
        <v>1107</v>
      </c>
      <c r="O570" s="111" t="s">
        <v>260</v>
      </c>
      <c r="P570" s="109" t="s">
        <v>261</v>
      </c>
      <c r="Q570" s="109" t="s">
        <v>261</v>
      </c>
      <c r="R570" s="108">
        <v>3</v>
      </c>
      <c r="S570" s="111" t="s">
        <v>162</v>
      </c>
      <c r="T570" s="108">
        <v>1040103</v>
      </c>
      <c r="U570" s="108">
        <v>1460</v>
      </c>
      <c r="V570" s="108">
        <v>4</v>
      </c>
      <c r="W570" s="108">
        <v>2</v>
      </c>
      <c r="X570" s="113">
        <v>2019</v>
      </c>
      <c r="Y570" s="113">
        <v>41</v>
      </c>
      <c r="Z570" s="113">
        <v>0</v>
      </c>
      <c r="AA570" s="114" t="s">
        <v>779</v>
      </c>
      <c r="AB570" s="108">
        <v>965</v>
      </c>
      <c r="AC570" s="109" t="s">
        <v>1112</v>
      </c>
      <c r="AD570" s="196" t="s">
        <v>1113</v>
      </c>
      <c r="AE570" s="196" t="s">
        <v>1113</v>
      </c>
      <c r="AF570" s="197">
        <f>AE570-AD570</f>
        <v>0</v>
      </c>
      <c r="AG570" s="198">
        <f>IF(AI570="SI",0,J570)</f>
        <v>252.9</v>
      </c>
      <c r="AH570" s="199">
        <f>AG570*AF570</f>
        <v>0</v>
      </c>
      <c r="AI570" s="200"/>
    </row>
    <row r="571" spans="1:35" ht="36">
      <c r="A571" s="108">
        <v>2019</v>
      </c>
      <c r="B571" s="108">
        <v>283</v>
      </c>
      <c r="C571" s="109" t="s">
        <v>1104</v>
      </c>
      <c r="D571" s="194" t="s">
        <v>1120</v>
      </c>
      <c r="E571" s="109" t="s">
        <v>1110</v>
      </c>
      <c r="F571" s="201" t="s">
        <v>1121</v>
      </c>
      <c r="G571" s="112">
        <v>25.29</v>
      </c>
      <c r="H571" s="112">
        <v>25.29</v>
      </c>
      <c r="I571" s="143" t="s">
        <v>79</v>
      </c>
      <c r="J571" s="112">
        <f>IF(I571="SI",G571-H571,G571)</f>
        <v>0</v>
      </c>
      <c r="K571" s="195" t="s">
        <v>259</v>
      </c>
      <c r="L571" s="108">
        <v>2019</v>
      </c>
      <c r="M571" s="108">
        <v>3603</v>
      </c>
      <c r="N571" s="109" t="s">
        <v>1107</v>
      </c>
      <c r="O571" s="111" t="s">
        <v>260</v>
      </c>
      <c r="P571" s="109" t="s">
        <v>261</v>
      </c>
      <c r="Q571" s="109" t="s">
        <v>261</v>
      </c>
      <c r="R571" s="108">
        <v>3</v>
      </c>
      <c r="S571" s="111" t="s">
        <v>162</v>
      </c>
      <c r="T571" s="108">
        <v>1040103</v>
      </c>
      <c r="U571" s="108">
        <v>1460</v>
      </c>
      <c r="V571" s="108">
        <v>4</v>
      </c>
      <c r="W571" s="108">
        <v>2</v>
      </c>
      <c r="X571" s="113">
        <v>2019</v>
      </c>
      <c r="Y571" s="113">
        <v>41</v>
      </c>
      <c r="Z571" s="113">
        <v>0</v>
      </c>
      <c r="AA571" s="114" t="s">
        <v>779</v>
      </c>
      <c r="AB571" s="108">
        <v>970</v>
      </c>
      <c r="AC571" s="109" t="s">
        <v>1112</v>
      </c>
      <c r="AD571" s="196" t="s">
        <v>1113</v>
      </c>
      <c r="AE571" s="196" t="s">
        <v>1113</v>
      </c>
      <c r="AF571" s="197">
        <f>AE571-AD571</f>
        <v>0</v>
      </c>
      <c r="AG571" s="198">
        <f>IF(AI571="SI",0,J571)</f>
        <v>0</v>
      </c>
      <c r="AH571" s="199">
        <f>AG571*AF571</f>
        <v>0</v>
      </c>
      <c r="AI571" s="200"/>
    </row>
    <row r="572" spans="1:35" ht="24">
      <c r="A572" s="108">
        <v>2019</v>
      </c>
      <c r="B572" s="108">
        <v>283</v>
      </c>
      <c r="C572" s="109" t="s">
        <v>1104</v>
      </c>
      <c r="D572" s="194" t="s">
        <v>1120</v>
      </c>
      <c r="E572" s="109" t="s">
        <v>1110</v>
      </c>
      <c r="F572" s="201" t="s">
        <v>1111</v>
      </c>
      <c r="G572" s="112">
        <v>56.1</v>
      </c>
      <c r="H572" s="112">
        <v>0</v>
      </c>
      <c r="I572" s="143" t="s">
        <v>79</v>
      </c>
      <c r="J572" s="112">
        <f>IF(I572="SI",G572-H572,G572)</f>
        <v>56.1</v>
      </c>
      <c r="K572" s="195" t="s">
        <v>259</v>
      </c>
      <c r="L572" s="108">
        <v>2019</v>
      </c>
      <c r="M572" s="108">
        <v>3603</v>
      </c>
      <c r="N572" s="109" t="s">
        <v>1107</v>
      </c>
      <c r="O572" s="111" t="s">
        <v>260</v>
      </c>
      <c r="P572" s="109" t="s">
        <v>261</v>
      </c>
      <c r="Q572" s="109" t="s">
        <v>261</v>
      </c>
      <c r="R572" s="108">
        <v>3</v>
      </c>
      <c r="S572" s="111" t="s">
        <v>162</v>
      </c>
      <c r="T572" s="108">
        <v>1010503</v>
      </c>
      <c r="U572" s="108">
        <v>470</v>
      </c>
      <c r="V572" s="108">
        <v>6</v>
      </c>
      <c r="W572" s="108">
        <v>1</v>
      </c>
      <c r="X572" s="113">
        <v>2019</v>
      </c>
      <c r="Y572" s="113">
        <v>52</v>
      </c>
      <c r="Z572" s="113">
        <v>0</v>
      </c>
      <c r="AA572" s="114" t="s">
        <v>779</v>
      </c>
      <c r="AB572" s="108">
        <v>964</v>
      </c>
      <c r="AC572" s="109" t="s">
        <v>1112</v>
      </c>
      <c r="AD572" s="196" t="s">
        <v>1113</v>
      </c>
      <c r="AE572" s="196" t="s">
        <v>1113</v>
      </c>
      <c r="AF572" s="197">
        <f>AE572-AD572</f>
        <v>0</v>
      </c>
      <c r="AG572" s="198">
        <f>IF(AI572="SI",0,J572)</f>
        <v>56.1</v>
      </c>
      <c r="AH572" s="199">
        <f>AG572*AF572</f>
        <v>0</v>
      </c>
      <c r="AI572" s="200"/>
    </row>
    <row r="573" spans="1:35" ht="36">
      <c r="A573" s="108">
        <v>2019</v>
      </c>
      <c r="B573" s="108">
        <v>283</v>
      </c>
      <c r="C573" s="109" t="s">
        <v>1104</v>
      </c>
      <c r="D573" s="194" t="s">
        <v>1120</v>
      </c>
      <c r="E573" s="109" t="s">
        <v>1110</v>
      </c>
      <c r="F573" s="201" t="s">
        <v>1121</v>
      </c>
      <c r="G573" s="112">
        <v>12.34</v>
      </c>
      <c r="H573" s="112">
        <v>12.34</v>
      </c>
      <c r="I573" s="143" t="s">
        <v>79</v>
      </c>
      <c r="J573" s="112">
        <f>IF(I573="SI",G573-H573,G573)</f>
        <v>0</v>
      </c>
      <c r="K573" s="195" t="s">
        <v>259</v>
      </c>
      <c r="L573" s="108">
        <v>2019</v>
      </c>
      <c r="M573" s="108">
        <v>3603</v>
      </c>
      <c r="N573" s="109" t="s">
        <v>1107</v>
      </c>
      <c r="O573" s="111" t="s">
        <v>260</v>
      </c>
      <c r="P573" s="109" t="s">
        <v>261</v>
      </c>
      <c r="Q573" s="109" t="s">
        <v>261</v>
      </c>
      <c r="R573" s="108">
        <v>3</v>
      </c>
      <c r="S573" s="111" t="s">
        <v>162</v>
      </c>
      <c r="T573" s="108">
        <v>1010503</v>
      </c>
      <c r="U573" s="108">
        <v>470</v>
      </c>
      <c r="V573" s="108">
        <v>6</v>
      </c>
      <c r="W573" s="108">
        <v>1</v>
      </c>
      <c r="X573" s="113">
        <v>2019</v>
      </c>
      <c r="Y573" s="113">
        <v>52</v>
      </c>
      <c r="Z573" s="113">
        <v>0</v>
      </c>
      <c r="AA573" s="114" t="s">
        <v>779</v>
      </c>
      <c r="AB573" s="108">
        <v>969</v>
      </c>
      <c r="AC573" s="109" t="s">
        <v>1112</v>
      </c>
      <c r="AD573" s="196" t="s">
        <v>1113</v>
      </c>
      <c r="AE573" s="196" t="s">
        <v>1113</v>
      </c>
      <c r="AF573" s="197">
        <f>AE573-AD573</f>
        <v>0</v>
      </c>
      <c r="AG573" s="198">
        <f>IF(AI573="SI",0,J573)</f>
        <v>0</v>
      </c>
      <c r="AH573" s="199">
        <f>AG573*AF573</f>
        <v>0</v>
      </c>
      <c r="AI573" s="200"/>
    </row>
    <row r="574" spans="1:35" ht="24">
      <c r="A574" s="108">
        <v>2019</v>
      </c>
      <c r="B574" s="108">
        <v>283</v>
      </c>
      <c r="C574" s="109" t="s">
        <v>1104</v>
      </c>
      <c r="D574" s="194" t="s">
        <v>1120</v>
      </c>
      <c r="E574" s="109" t="s">
        <v>1110</v>
      </c>
      <c r="F574" s="201" t="s">
        <v>1111</v>
      </c>
      <c r="G574" s="112">
        <v>316.83</v>
      </c>
      <c r="H574" s="112">
        <v>0</v>
      </c>
      <c r="I574" s="143" t="s">
        <v>79</v>
      </c>
      <c r="J574" s="112">
        <f>IF(I574="SI",G574-H574,G574)</f>
        <v>316.83</v>
      </c>
      <c r="K574" s="195" t="s">
        <v>259</v>
      </c>
      <c r="L574" s="108">
        <v>2019</v>
      </c>
      <c r="M574" s="108">
        <v>3603</v>
      </c>
      <c r="N574" s="109" t="s">
        <v>1107</v>
      </c>
      <c r="O574" s="111" t="s">
        <v>260</v>
      </c>
      <c r="P574" s="109" t="s">
        <v>261</v>
      </c>
      <c r="Q574" s="109" t="s">
        <v>261</v>
      </c>
      <c r="R574" s="108">
        <v>3</v>
      </c>
      <c r="S574" s="111" t="s">
        <v>162</v>
      </c>
      <c r="T574" s="108">
        <v>1010503</v>
      </c>
      <c r="U574" s="108">
        <v>470</v>
      </c>
      <c r="V574" s="108">
        <v>2</v>
      </c>
      <c r="W574" s="108">
        <v>1</v>
      </c>
      <c r="X574" s="113">
        <v>2019</v>
      </c>
      <c r="Y574" s="113">
        <v>40</v>
      </c>
      <c r="Z574" s="113">
        <v>0</v>
      </c>
      <c r="AA574" s="114" t="s">
        <v>779</v>
      </c>
      <c r="AB574" s="108">
        <v>963</v>
      </c>
      <c r="AC574" s="109" t="s">
        <v>1112</v>
      </c>
      <c r="AD574" s="196" t="s">
        <v>1113</v>
      </c>
      <c r="AE574" s="196" t="s">
        <v>1113</v>
      </c>
      <c r="AF574" s="197">
        <f>AE574-AD574</f>
        <v>0</v>
      </c>
      <c r="AG574" s="198">
        <f>IF(AI574="SI",0,J574)</f>
        <v>316.83</v>
      </c>
      <c r="AH574" s="199">
        <f>AG574*AF574</f>
        <v>0</v>
      </c>
      <c r="AI574" s="200"/>
    </row>
    <row r="575" spans="1:35" ht="36">
      <c r="A575" s="108">
        <v>2019</v>
      </c>
      <c r="B575" s="108">
        <v>283</v>
      </c>
      <c r="C575" s="109" t="s">
        <v>1104</v>
      </c>
      <c r="D575" s="194" t="s">
        <v>1120</v>
      </c>
      <c r="E575" s="109" t="s">
        <v>1110</v>
      </c>
      <c r="F575" s="201" t="s">
        <v>1121</v>
      </c>
      <c r="G575" s="112">
        <v>69.71</v>
      </c>
      <c r="H575" s="112">
        <v>69.71</v>
      </c>
      <c r="I575" s="143" t="s">
        <v>79</v>
      </c>
      <c r="J575" s="112">
        <f>IF(I575="SI",G575-H575,G575)</f>
        <v>0</v>
      </c>
      <c r="K575" s="195" t="s">
        <v>259</v>
      </c>
      <c r="L575" s="108">
        <v>2019</v>
      </c>
      <c r="M575" s="108">
        <v>3603</v>
      </c>
      <c r="N575" s="109" t="s">
        <v>1107</v>
      </c>
      <c r="O575" s="111" t="s">
        <v>260</v>
      </c>
      <c r="P575" s="109" t="s">
        <v>261</v>
      </c>
      <c r="Q575" s="109" t="s">
        <v>261</v>
      </c>
      <c r="R575" s="108">
        <v>3</v>
      </c>
      <c r="S575" s="111" t="s">
        <v>162</v>
      </c>
      <c r="T575" s="108">
        <v>1010503</v>
      </c>
      <c r="U575" s="108">
        <v>470</v>
      </c>
      <c r="V575" s="108">
        <v>2</v>
      </c>
      <c r="W575" s="108">
        <v>1</v>
      </c>
      <c r="X575" s="113">
        <v>2019</v>
      </c>
      <c r="Y575" s="113">
        <v>40</v>
      </c>
      <c r="Z575" s="113">
        <v>0</v>
      </c>
      <c r="AA575" s="114" t="s">
        <v>779</v>
      </c>
      <c r="AB575" s="108">
        <v>968</v>
      </c>
      <c r="AC575" s="109" t="s">
        <v>1112</v>
      </c>
      <c r="AD575" s="196" t="s">
        <v>1113</v>
      </c>
      <c r="AE575" s="196" t="s">
        <v>1113</v>
      </c>
      <c r="AF575" s="197">
        <f>AE575-AD575</f>
        <v>0</v>
      </c>
      <c r="AG575" s="198">
        <f>IF(AI575="SI",0,J575)</f>
        <v>0</v>
      </c>
      <c r="AH575" s="199">
        <f>AG575*AF575</f>
        <v>0</v>
      </c>
      <c r="AI575" s="200"/>
    </row>
    <row r="576" spans="1:35" ht="48">
      <c r="A576" s="108">
        <v>2019</v>
      </c>
      <c r="B576" s="108">
        <v>284</v>
      </c>
      <c r="C576" s="109" t="s">
        <v>1122</v>
      </c>
      <c r="D576" s="194" t="s">
        <v>1123</v>
      </c>
      <c r="E576" s="109" t="s">
        <v>742</v>
      </c>
      <c r="F576" s="201" t="s">
        <v>1124</v>
      </c>
      <c r="G576" s="112">
        <v>2274.48</v>
      </c>
      <c r="H576" s="112">
        <v>87.48</v>
      </c>
      <c r="I576" s="143" t="s">
        <v>79</v>
      </c>
      <c r="J576" s="112">
        <f>IF(I576="SI",G576-H576,G576)</f>
        <v>2187</v>
      </c>
      <c r="K576" s="195" t="s">
        <v>1125</v>
      </c>
      <c r="L576" s="108">
        <v>2019</v>
      </c>
      <c r="M576" s="108">
        <v>3700</v>
      </c>
      <c r="N576" s="109" t="s">
        <v>1126</v>
      </c>
      <c r="O576" s="111" t="s">
        <v>1127</v>
      </c>
      <c r="P576" s="109" t="s">
        <v>124</v>
      </c>
      <c r="Q576" s="109" t="s">
        <v>84</v>
      </c>
      <c r="R576" s="108">
        <v>1</v>
      </c>
      <c r="S576" s="111" t="s">
        <v>85</v>
      </c>
      <c r="T576" s="108">
        <v>1040502</v>
      </c>
      <c r="U576" s="108">
        <v>1890</v>
      </c>
      <c r="V576" s="108">
        <v>4</v>
      </c>
      <c r="W576" s="108">
        <v>1</v>
      </c>
      <c r="X576" s="113">
        <v>2019</v>
      </c>
      <c r="Y576" s="113">
        <v>218</v>
      </c>
      <c r="Z576" s="113">
        <v>0</v>
      </c>
      <c r="AA576" s="114" t="s">
        <v>1128</v>
      </c>
      <c r="AB576" s="108">
        <v>1119</v>
      </c>
      <c r="AC576" s="109" t="s">
        <v>1001</v>
      </c>
      <c r="AD576" s="196" t="s">
        <v>1086</v>
      </c>
      <c r="AE576" s="196" t="s">
        <v>1001</v>
      </c>
      <c r="AF576" s="197">
        <f>AE576-AD576</f>
        <v>30</v>
      </c>
      <c r="AG576" s="198">
        <f>IF(AI576="SI",0,J576)</f>
        <v>2187</v>
      </c>
      <c r="AH576" s="199">
        <f>AG576*AF576</f>
        <v>65610</v>
      </c>
      <c r="AI576" s="200"/>
    </row>
    <row r="577" spans="1:35" ht="48">
      <c r="A577" s="108">
        <v>2019</v>
      </c>
      <c r="B577" s="108">
        <v>285</v>
      </c>
      <c r="C577" s="109" t="s">
        <v>1122</v>
      </c>
      <c r="D577" s="194" t="s">
        <v>1129</v>
      </c>
      <c r="E577" s="109" t="s">
        <v>742</v>
      </c>
      <c r="F577" s="201" t="s">
        <v>1130</v>
      </c>
      <c r="G577" s="112">
        <v>404.43</v>
      </c>
      <c r="H577" s="112">
        <v>72.93</v>
      </c>
      <c r="I577" s="143" t="s">
        <v>79</v>
      </c>
      <c r="J577" s="112">
        <f>IF(I577="SI",G577-H577,G577)</f>
        <v>331.5</v>
      </c>
      <c r="K577" s="195" t="s">
        <v>473</v>
      </c>
      <c r="L577" s="108">
        <v>2019</v>
      </c>
      <c r="M577" s="108">
        <v>3691</v>
      </c>
      <c r="N577" s="109" t="s">
        <v>1126</v>
      </c>
      <c r="O577" s="111" t="s">
        <v>294</v>
      </c>
      <c r="P577" s="109" t="s">
        <v>295</v>
      </c>
      <c r="Q577" s="109" t="s">
        <v>84</v>
      </c>
      <c r="R577" s="108">
        <v>1</v>
      </c>
      <c r="S577" s="111" t="s">
        <v>85</v>
      </c>
      <c r="T577" s="108">
        <v>1010503</v>
      </c>
      <c r="U577" s="108">
        <v>470</v>
      </c>
      <c r="V577" s="108">
        <v>4</v>
      </c>
      <c r="W577" s="108">
        <v>1</v>
      </c>
      <c r="X577" s="113">
        <v>2019</v>
      </c>
      <c r="Y577" s="113">
        <v>17</v>
      </c>
      <c r="Z577" s="113">
        <v>0</v>
      </c>
      <c r="AA577" s="114" t="s">
        <v>779</v>
      </c>
      <c r="AB577" s="108">
        <v>917</v>
      </c>
      <c r="AC577" s="109" t="s">
        <v>779</v>
      </c>
      <c r="AD577" s="196" t="s">
        <v>1017</v>
      </c>
      <c r="AE577" s="196" t="s">
        <v>779</v>
      </c>
      <c r="AF577" s="197">
        <f>AE577-AD577</f>
        <v>-13</v>
      </c>
      <c r="AG577" s="198">
        <f>IF(AI577="SI",0,J577)</f>
        <v>331.5</v>
      </c>
      <c r="AH577" s="199">
        <f>AG577*AF577</f>
        <v>-4309.5</v>
      </c>
      <c r="AI577" s="200"/>
    </row>
    <row r="578" spans="1:35" ht="24">
      <c r="A578" s="108">
        <v>2019</v>
      </c>
      <c r="B578" s="108">
        <v>286</v>
      </c>
      <c r="C578" s="109" t="s">
        <v>1122</v>
      </c>
      <c r="D578" s="194" t="s">
        <v>1131</v>
      </c>
      <c r="E578" s="109" t="s">
        <v>1132</v>
      </c>
      <c r="F578" s="201" t="s">
        <v>1133</v>
      </c>
      <c r="G578" s="112">
        <v>29.98</v>
      </c>
      <c r="H578" s="112">
        <v>5.41</v>
      </c>
      <c r="I578" s="143" t="s">
        <v>79</v>
      </c>
      <c r="J578" s="112">
        <f>IF(I578="SI",G578-H578,G578)</f>
        <v>24.57</v>
      </c>
      <c r="K578" s="195" t="s">
        <v>428</v>
      </c>
      <c r="L578" s="108">
        <v>2019</v>
      </c>
      <c r="M578" s="108">
        <v>3711</v>
      </c>
      <c r="N578" s="109" t="s">
        <v>1126</v>
      </c>
      <c r="O578" s="111" t="s">
        <v>308</v>
      </c>
      <c r="P578" s="109" t="s">
        <v>309</v>
      </c>
      <c r="Q578" s="109" t="s">
        <v>309</v>
      </c>
      <c r="R578" s="108">
        <v>1</v>
      </c>
      <c r="S578" s="111" t="s">
        <v>85</v>
      </c>
      <c r="T578" s="108">
        <v>1010303</v>
      </c>
      <c r="U578" s="108">
        <v>250</v>
      </c>
      <c r="V578" s="108">
        <v>2</v>
      </c>
      <c r="W578" s="108">
        <v>1</v>
      </c>
      <c r="X578" s="113">
        <v>2019</v>
      </c>
      <c r="Y578" s="113">
        <v>57</v>
      </c>
      <c r="Z578" s="113">
        <v>0</v>
      </c>
      <c r="AA578" s="114" t="s">
        <v>779</v>
      </c>
      <c r="AB578" s="108">
        <v>935</v>
      </c>
      <c r="AC578" s="109" t="s">
        <v>779</v>
      </c>
      <c r="AD578" s="196" t="s">
        <v>1017</v>
      </c>
      <c r="AE578" s="196" t="s">
        <v>779</v>
      </c>
      <c r="AF578" s="197">
        <f>AE578-AD578</f>
        <v>-13</v>
      </c>
      <c r="AG578" s="198">
        <f>IF(AI578="SI",0,J578)</f>
        <v>24.57</v>
      </c>
      <c r="AH578" s="199">
        <f>AG578*AF578</f>
        <v>-319.41</v>
      </c>
      <c r="AI578" s="200"/>
    </row>
    <row r="579" spans="1:35" ht="24">
      <c r="A579" s="108">
        <v>2019</v>
      </c>
      <c r="B579" s="108">
        <v>286</v>
      </c>
      <c r="C579" s="109" t="s">
        <v>1122</v>
      </c>
      <c r="D579" s="194" t="s">
        <v>1131</v>
      </c>
      <c r="E579" s="109" t="s">
        <v>1132</v>
      </c>
      <c r="F579" s="201" t="s">
        <v>1133</v>
      </c>
      <c r="G579" s="112">
        <v>5.61</v>
      </c>
      <c r="H579" s="112">
        <v>1.01</v>
      </c>
      <c r="I579" s="143" t="s">
        <v>79</v>
      </c>
      <c r="J579" s="112">
        <f>IF(I579="SI",G579-H579,G579)</f>
        <v>4.6000000000000005</v>
      </c>
      <c r="K579" s="195" t="s">
        <v>428</v>
      </c>
      <c r="L579" s="108">
        <v>2019</v>
      </c>
      <c r="M579" s="108">
        <v>3711</v>
      </c>
      <c r="N579" s="109" t="s">
        <v>1126</v>
      </c>
      <c r="O579" s="111" t="s">
        <v>308</v>
      </c>
      <c r="P579" s="109" t="s">
        <v>309</v>
      </c>
      <c r="Q579" s="109" t="s">
        <v>309</v>
      </c>
      <c r="R579" s="108">
        <v>1</v>
      </c>
      <c r="S579" s="111" t="s">
        <v>85</v>
      </c>
      <c r="T579" s="108">
        <v>1040103</v>
      </c>
      <c r="U579" s="108">
        <v>1460</v>
      </c>
      <c r="V579" s="108">
        <v>4</v>
      </c>
      <c r="W579" s="108">
        <v>3</v>
      </c>
      <c r="X579" s="113">
        <v>2019</v>
      </c>
      <c r="Y579" s="113">
        <v>58</v>
      </c>
      <c r="Z579" s="113">
        <v>0</v>
      </c>
      <c r="AA579" s="114" t="s">
        <v>779</v>
      </c>
      <c r="AB579" s="108">
        <v>936</v>
      </c>
      <c r="AC579" s="109" t="s">
        <v>779</v>
      </c>
      <c r="AD579" s="196" t="s">
        <v>1017</v>
      </c>
      <c r="AE579" s="196" t="s">
        <v>779</v>
      </c>
      <c r="AF579" s="197">
        <f>AE579-AD579</f>
        <v>-13</v>
      </c>
      <c r="AG579" s="198">
        <f>IF(AI579="SI",0,J579)</f>
        <v>4.6000000000000005</v>
      </c>
      <c r="AH579" s="199">
        <f>AG579*AF579</f>
        <v>-59.800000000000004</v>
      </c>
      <c r="AI579" s="200"/>
    </row>
    <row r="580" spans="1:35" ht="24">
      <c r="A580" s="108">
        <v>2019</v>
      </c>
      <c r="B580" s="108">
        <v>286</v>
      </c>
      <c r="C580" s="109" t="s">
        <v>1122</v>
      </c>
      <c r="D580" s="194" t="s">
        <v>1131</v>
      </c>
      <c r="E580" s="109" t="s">
        <v>1132</v>
      </c>
      <c r="F580" s="201" t="s">
        <v>1133</v>
      </c>
      <c r="G580" s="112">
        <v>6.82</v>
      </c>
      <c r="H580" s="112">
        <v>1.23</v>
      </c>
      <c r="I580" s="143" t="s">
        <v>79</v>
      </c>
      <c r="J580" s="112">
        <f>IF(I580="SI",G580-H580,G580)</f>
        <v>5.59</v>
      </c>
      <c r="K580" s="195" t="s">
        <v>428</v>
      </c>
      <c r="L580" s="108">
        <v>2019</v>
      </c>
      <c r="M580" s="108">
        <v>3711</v>
      </c>
      <c r="N580" s="109" t="s">
        <v>1126</v>
      </c>
      <c r="O580" s="111" t="s">
        <v>308</v>
      </c>
      <c r="P580" s="109" t="s">
        <v>309</v>
      </c>
      <c r="Q580" s="109" t="s">
        <v>309</v>
      </c>
      <c r="R580" s="108">
        <v>1</v>
      </c>
      <c r="S580" s="111" t="s">
        <v>85</v>
      </c>
      <c r="T580" s="108">
        <v>1040203</v>
      </c>
      <c r="U580" s="108">
        <v>1570</v>
      </c>
      <c r="V580" s="108">
        <v>4</v>
      </c>
      <c r="W580" s="108">
        <v>3</v>
      </c>
      <c r="X580" s="113">
        <v>2019</v>
      </c>
      <c r="Y580" s="113">
        <v>59</v>
      </c>
      <c r="Z580" s="113">
        <v>0</v>
      </c>
      <c r="AA580" s="114" t="s">
        <v>779</v>
      </c>
      <c r="AB580" s="108">
        <v>937</v>
      </c>
      <c r="AC580" s="109" t="s">
        <v>779</v>
      </c>
      <c r="AD580" s="196" t="s">
        <v>1017</v>
      </c>
      <c r="AE580" s="196" t="s">
        <v>779</v>
      </c>
      <c r="AF580" s="197">
        <f>AE580-AD580</f>
        <v>-13</v>
      </c>
      <c r="AG580" s="198">
        <f>IF(AI580="SI",0,J580)</f>
        <v>5.59</v>
      </c>
      <c r="AH580" s="199">
        <f>AG580*AF580</f>
        <v>-72.67</v>
      </c>
      <c r="AI580" s="200"/>
    </row>
    <row r="581" spans="1:35" ht="36">
      <c r="A581" s="108">
        <v>2019</v>
      </c>
      <c r="B581" s="108">
        <v>287</v>
      </c>
      <c r="C581" s="109" t="s">
        <v>1112</v>
      </c>
      <c r="D581" s="194" t="s">
        <v>1134</v>
      </c>
      <c r="E581" s="109" t="s">
        <v>742</v>
      </c>
      <c r="F581" s="201" t="s">
        <v>1135</v>
      </c>
      <c r="G581" s="112">
        <v>666.71</v>
      </c>
      <c r="H581" s="112">
        <v>60.61</v>
      </c>
      <c r="I581" s="143" t="s">
        <v>79</v>
      </c>
      <c r="J581" s="112">
        <f>IF(I581="SI",G581-H581,G581)</f>
        <v>606.1</v>
      </c>
      <c r="K581" s="195" t="s">
        <v>84</v>
      </c>
      <c r="L581" s="108">
        <v>2019</v>
      </c>
      <c r="M581" s="108">
        <v>3753</v>
      </c>
      <c r="N581" s="109" t="s">
        <v>1113</v>
      </c>
      <c r="O581" s="111" t="s">
        <v>817</v>
      </c>
      <c r="P581" s="109" t="s">
        <v>128</v>
      </c>
      <c r="Q581" s="109" t="s">
        <v>128</v>
      </c>
      <c r="R581" s="108">
        <v>1</v>
      </c>
      <c r="S581" s="111" t="s">
        <v>85</v>
      </c>
      <c r="T581" s="108">
        <v>1090503</v>
      </c>
      <c r="U581" s="108">
        <v>3550</v>
      </c>
      <c r="V581" s="108">
        <v>2</v>
      </c>
      <c r="W581" s="108">
        <v>2</v>
      </c>
      <c r="X581" s="113">
        <v>2019</v>
      </c>
      <c r="Y581" s="113">
        <v>113</v>
      </c>
      <c r="Z581" s="113">
        <v>0</v>
      </c>
      <c r="AA581" s="114" t="s">
        <v>857</v>
      </c>
      <c r="AB581" s="108">
        <v>981</v>
      </c>
      <c r="AC581" s="109" t="s">
        <v>857</v>
      </c>
      <c r="AD581" s="196" t="s">
        <v>1086</v>
      </c>
      <c r="AE581" s="196" t="s">
        <v>857</v>
      </c>
      <c r="AF581" s="197">
        <f>AE581-AD581</f>
        <v>-19</v>
      </c>
      <c r="AG581" s="198">
        <f>IF(AI581="SI",0,J581)</f>
        <v>606.1</v>
      </c>
      <c r="AH581" s="199">
        <f>AG581*AF581</f>
        <v>-11515.9</v>
      </c>
      <c r="AI581" s="200"/>
    </row>
    <row r="582" spans="1:35" ht="60">
      <c r="A582" s="108">
        <v>2019</v>
      </c>
      <c r="B582" s="108">
        <v>288</v>
      </c>
      <c r="C582" s="109" t="s">
        <v>1112</v>
      </c>
      <c r="D582" s="194" t="s">
        <v>1136</v>
      </c>
      <c r="E582" s="109" t="s">
        <v>779</v>
      </c>
      <c r="F582" s="201" t="s">
        <v>1137</v>
      </c>
      <c r="G582" s="112">
        <v>1799.5</v>
      </c>
      <c r="H582" s="112">
        <v>324.5</v>
      </c>
      <c r="I582" s="143" t="s">
        <v>79</v>
      </c>
      <c r="J582" s="112">
        <f>IF(I582="SI",G582-H582,G582)</f>
        <v>1475</v>
      </c>
      <c r="K582" s="195" t="s">
        <v>852</v>
      </c>
      <c r="L582" s="108">
        <v>2019</v>
      </c>
      <c r="M582" s="108">
        <v>3731</v>
      </c>
      <c r="N582" s="109" t="s">
        <v>1113</v>
      </c>
      <c r="O582" s="111" t="s">
        <v>111</v>
      </c>
      <c r="P582" s="109" t="s">
        <v>112</v>
      </c>
      <c r="Q582" s="109" t="s">
        <v>113</v>
      </c>
      <c r="R582" s="108">
        <v>1</v>
      </c>
      <c r="S582" s="111" t="s">
        <v>85</v>
      </c>
      <c r="T582" s="108">
        <v>1080103</v>
      </c>
      <c r="U582" s="108">
        <v>2780</v>
      </c>
      <c r="V582" s="108">
        <v>4</v>
      </c>
      <c r="W582" s="108">
        <v>1</v>
      </c>
      <c r="X582" s="113">
        <v>2019</v>
      </c>
      <c r="Y582" s="113">
        <v>166</v>
      </c>
      <c r="Z582" s="113">
        <v>0</v>
      </c>
      <c r="AA582" s="114" t="s">
        <v>1128</v>
      </c>
      <c r="AB582" s="108">
        <v>1133</v>
      </c>
      <c r="AC582" s="109" t="s">
        <v>1001</v>
      </c>
      <c r="AD582" s="196" t="s">
        <v>1138</v>
      </c>
      <c r="AE582" s="196" t="s">
        <v>1001</v>
      </c>
      <c r="AF582" s="197">
        <f>AE582-AD582</f>
        <v>42</v>
      </c>
      <c r="AG582" s="198">
        <f>IF(AI582="SI",0,J582)</f>
        <v>1475</v>
      </c>
      <c r="AH582" s="199">
        <f>AG582*AF582</f>
        <v>61950</v>
      </c>
      <c r="AI582" s="200"/>
    </row>
    <row r="583" spans="1:35" ht="144">
      <c r="A583" s="108">
        <v>2019</v>
      </c>
      <c r="B583" s="108">
        <v>289</v>
      </c>
      <c r="C583" s="109" t="s">
        <v>1112</v>
      </c>
      <c r="D583" s="194" t="s">
        <v>1139</v>
      </c>
      <c r="E583" s="109" t="s">
        <v>1096</v>
      </c>
      <c r="F583" s="201" t="s">
        <v>1140</v>
      </c>
      <c r="G583" s="112">
        <v>256.2</v>
      </c>
      <c r="H583" s="112">
        <v>46.2</v>
      </c>
      <c r="I583" s="143" t="s">
        <v>79</v>
      </c>
      <c r="J583" s="112">
        <f>IF(I583="SI",G583-H583,G583)</f>
        <v>210</v>
      </c>
      <c r="K583" s="195" t="s">
        <v>842</v>
      </c>
      <c r="L583" s="108">
        <v>2019</v>
      </c>
      <c r="M583" s="108">
        <v>3727</v>
      </c>
      <c r="N583" s="109" t="s">
        <v>1113</v>
      </c>
      <c r="O583" s="111" t="s">
        <v>843</v>
      </c>
      <c r="P583" s="109" t="s">
        <v>844</v>
      </c>
      <c r="Q583" s="109" t="s">
        <v>844</v>
      </c>
      <c r="R583" s="108">
        <v>2</v>
      </c>
      <c r="S583" s="111" t="s">
        <v>103</v>
      </c>
      <c r="T583" s="108">
        <v>1040103</v>
      </c>
      <c r="U583" s="108">
        <v>1460</v>
      </c>
      <c r="V583" s="108">
        <v>4</v>
      </c>
      <c r="W583" s="108">
        <v>5</v>
      </c>
      <c r="X583" s="113">
        <v>2019</v>
      </c>
      <c r="Y583" s="113">
        <v>314</v>
      </c>
      <c r="Z583" s="113">
        <v>0</v>
      </c>
      <c r="AA583" s="114" t="s">
        <v>857</v>
      </c>
      <c r="AB583" s="108">
        <v>982</v>
      </c>
      <c r="AC583" s="109" t="s">
        <v>857</v>
      </c>
      <c r="AD583" s="196" t="s">
        <v>1482</v>
      </c>
      <c r="AE583" s="196" t="s">
        <v>857</v>
      </c>
      <c r="AF583" s="197">
        <f>AE583-AD583</f>
        <v>-6</v>
      </c>
      <c r="AG583" s="198">
        <f>IF(AI583="SI",0,J583)</f>
        <v>210</v>
      </c>
      <c r="AH583" s="199">
        <f>AG583*AF583</f>
        <v>-1260</v>
      </c>
      <c r="AI583" s="200"/>
    </row>
    <row r="584" spans="1:35" ht="60">
      <c r="A584" s="108">
        <v>2019</v>
      </c>
      <c r="B584" s="108">
        <v>290</v>
      </c>
      <c r="C584" s="109" t="s">
        <v>1112</v>
      </c>
      <c r="D584" s="194" t="s">
        <v>1141</v>
      </c>
      <c r="E584" s="109" t="s">
        <v>1126</v>
      </c>
      <c r="F584" s="201" t="s">
        <v>1142</v>
      </c>
      <c r="G584" s="112">
        <v>1213.74</v>
      </c>
      <c r="H584" s="112">
        <v>0</v>
      </c>
      <c r="I584" s="143" t="s">
        <v>157</v>
      </c>
      <c r="J584" s="112">
        <f>IF(I584="SI",G584-H584,G584)</f>
        <v>1213.74</v>
      </c>
      <c r="K584" s="195" t="s">
        <v>84</v>
      </c>
      <c r="L584" s="108">
        <v>2019</v>
      </c>
      <c r="M584" s="108">
        <v>3730</v>
      </c>
      <c r="N584" s="109" t="s">
        <v>1113</v>
      </c>
      <c r="O584" s="111" t="s">
        <v>1143</v>
      </c>
      <c r="P584" s="109" t="s">
        <v>1144</v>
      </c>
      <c r="Q584" s="109" t="s">
        <v>84</v>
      </c>
      <c r="R584" s="108">
        <v>1</v>
      </c>
      <c r="S584" s="111" t="s">
        <v>85</v>
      </c>
      <c r="T584" s="108">
        <v>1040205</v>
      </c>
      <c r="U584" s="108">
        <v>1590</v>
      </c>
      <c r="V584" s="108">
        <v>2</v>
      </c>
      <c r="W584" s="108">
        <v>1</v>
      </c>
      <c r="X584" s="113">
        <v>2019</v>
      </c>
      <c r="Y584" s="113">
        <v>207</v>
      </c>
      <c r="Z584" s="113">
        <v>0</v>
      </c>
      <c r="AA584" s="114" t="s">
        <v>857</v>
      </c>
      <c r="AB584" s="108">
        <v>983</v>
      </c>
      <c r="AC584" s="109" t="s">
        <v>857</v>
      </c>
      <c r="AD584" s="196" t="s">
        <v>1145</v>
      </c>
      <c r="AE584" s="196" t="s">
        <v>857</v>
      </c>
      <c r="AF584" s="197">
        <f>AE584-AD584</f>
        <v>-3</v>
      </c>
      <c r="AG584" s="198">
        <f>IF(AI584="SI",0,J584)</f>
        <v>1213.74</v>
      </c>
      <c r="AH584" s="199">
        <f>AG584*AF584</f>
        <v>-3641.2200000000003</v>
      </c>
      <c r="AI584" s="200"/>
    </row>
    <row r="585" spans="1:35" ht="60">
      <c r="A585" s="108">
        <v>2019</v>
      </c>
      <c r="B585" s="108">
        <v>291</v>
      </c>
      <c r="C585" s="109" t="s">
        <v>1112</v>
      </c>
      <c r="D585" s="194" t="s">
        <v>1146</v>
      </c>
      <c r="E585" s="109" t="s">
        <v>1132</v>
      </c>
      <c r="F585" s="201" t="s">
        <v>1142</v>
      </c>
      <c r="G585" s="112">
        <v>50.05</v>
      </c>
      <c r="H585" s="112">
        <v>0</v>
      </c>
      <c r="I585" s="143" t="s">
        <v>157</v>
      </c>
      <c r="J585" s="112">
        <f>IF(I585="SI",G585-H585,G585)</f>
        <v>50.05</v>
      </c>
      <c r="K585" s="195" t="s">
        <v>84</v>
      </c>
      <c r="L585" s="108">
        <v>2019</v>
      </c>
      <c r="M585" s="108">
        <v>3749</v>
      </c>
      <c r="N585" s="109" t="s">
        <v>1113</v>
      </c>
      <c r="O585" s="111" t="s">
        <v>1147</v>
      </c>
      <c r="P585" s="109" t="s">
        <v>1148</v>
      </c>
      <c r="Q585" s="109" t="s">
        <v>1149</v>
      </c>
      <c r="R585" s="108">
        <v>1</v>
      </c>
      <c r="S585" s="111" t="s">
        <v>85</v>
      </c>
      <c r="T585" s="108">
        <v>1040205</v>
      </c>
      <c r="U585" s="108">
        <v>1590</v>
      </c>
      <c r="V585" s="108">
        <v>2</v>
      </c>
      <c r="W585" s="108">
        <v>1</v>
      </c>
      <c r="X585" s="113">
        <v>2019</v>
      </c>
      <c r="Y585" s="113">
        <v>207</v>
      </c>
      <c r="Z585" s="113">
        <v>0</v>
      </c>
      <c r="AA585" s="114" t="s">
        <v>857</v>
      </c>
      <c r="AB585" s="108">
        <v>993</v>
      </c>
      <c r="AC585" s="109" t="s">
        <v>857</v>
      </c>
      <c r="AD585" s="196" t="s">
        <v>1222</v>
      </c>
      <c r="AE585" s="196" t="s">
        <v>857</v>
      </c>
      <c r="AF585" s="197">
        <f>AE585-AD585</f>
        <v>4</v>
      </c>
      <c r="AG585" s="198">
        <f>IF(AI585="SI",0,J585)</f>
        <v>50.05</v>
      </c>
      <c r="AH585" s="199">
        <f>AG585*AF585</f>
        <v>200.2</v>
      </c>
      <c r="AI585" s="200"/>
    </row>
    <row r="586" spans="1:35" ht="72">
      <c r="A586" s="108">
        <v>2019</v>
      </c>
      <c r="B586" s="108">
        <v>293</v>
      </c>
      <c r="C586" s="109" t="s">
        <v>1112</v>
      </c>
      <c r="D586" s="194" t="s">
        <v>1150</v>
      </c>
      <c r="E586" s="109" t="s">
        <v>1132</v>
      </c>
      <c r="F586" s="201" t="s">
        <v>1151</v>
      </c>
      <c r="G586" s="112">
        <v>469.7</v>
      </c>
      <c r="H586" s="112">
        <v>84.7</v>
      </c>
      <c r="I586" s="143" t="s">
        <v>79</v>
      </c>
      <c r="J586" s="112">
        <f>IF(I586="SI",G586-H586,G586)</f>
        <v>385</v>
      </c>
      <c r="K586" s="195" t="s">
        <v>1152</v>
      </c>
      <c r="L586" s="108">
        <v>2019</v>
      </c>
      <c r="M586" s="108">
        <v>3726</v>
      </c>
      <c r="N586" s="109" t="s">
        <v>1113</v>
      </c>
      <c r="O586" s="111" t="s">
        <v>974</v>
      </c>
      <c r="P586" s="109" t="s">
        <v>975</v>
      </c>
      <c r="Q586" s="109" t="s">
        <v>975</v>
      </c>
      <c r="R586" s="108">
        <v>1</v>
      </c>
      <c r="S586" s="111" t="s">
        <v>85</v>
      </c>
      <c r="T586" s="108">
        <v>1010303</v>
      </c>
      <c r="U586" s="108">
        <v>250</v>
      </c>
      <c r="V586" s="108">
        <v>8</v>
      </c>
      <c r="W586" s="108">
        <v>1</v>
      </c>
      <c r="X586" s="113">
        <v>2019</v>
      </c>
      <c r="Y586" s="113">
        <v>217</v>
      </c>
      <c r="Z586" s="113">
        <v>0</v>
      </c>
      <c r="AA586" s="114" t="s">
        <v>857</v>
      </c>
      <c r="AB586" s="108">
        <v>992</v>
      </c>
      <c r="AC586" s="109" t="s">
        <v>857</v>
      </c>
      <c r="AD586" s="196" t="s">
        <v>1086</v>
      </c>
      <c r="AE586" s="196" t="s">
        <v>857</v>
      </c>
      <c r="AF586" s="197">
        <f>AE586-AD586</f>
        <v>-19</v>
      </c>
      <c r="AG586" s="198">
        <f>IF(AI586="SI",0,J586)</f>
        <v>385</v>
      </c>
      <c r="AH586" s="199">
        <f>AG586*AF586</f>
        <v>-7315</v>
      </c>
      <c r="AI586" s="200"/>
    </row>
    <row r="587" spans="1:35" ht="60">
      <c r="A587" s="108">
        <v>2019</v>
      </c>
      <c r="B587" s="108">
        <v>294</v>
      </c>
      <c r="C587" s="109" t="s">
        <v>1112</v>
      </c>
      <c r="D587" s="194" t="s">
        <v>1153</v>
      </c>
      <c r="E587" s="109" t="s">
        <v>779</v>
      </c>
      <c r="F587" s="201" t="s">
        <v>1154</v>
      </c>
      <c r="G587" s="112">
        <v>122</v>
      </c>
      <c r="H587" s="112">
        <v>22</v>
      </c>
      <c r="I587" s="143" t="s">
        <v>79</v>
      </c>
      <c r="J587" s="112">
        <f>IF(I587="SI",G587-H587,G587)</f>
        <v>100</v>
      </c>
      <c r="K587" s="195" t="s">
        <v>1155</v>
      </c>
      <c r="L587" s="108">
        <v>2019</v>
      </c>
      <c r="M587" s="108">
        <v>3745</v>
      </c>
      <c r="N587" s="109" t="s">
        <v>1113</v>
      </c>
      <c r="O587" s="111" t="s">
        <v>1156</v>
      </c>
      <c r="P587" s="109" t="s">
        <v>1157</v>
      </c>
      <c r="Q587" s="109" t="s">
        <v>1157</v>
      </c>
      <c r="R587" s="108">
        <v>2</v>
      </c>
      <c r="S587" s="111" t="s">
        <v>103</v>
      </c>
      <c r="T587" s="108">
        <v>1040103</v>
      </c>
      <c r="U587" s="108">
        <v>1460</v>
      </c>
      <c r="V587" s="108">
        <v>4</v>
      </c>
      <c r="W587" s="108">
        <v>5</v>
      </c>
      <c r="X587" s="113">
        <v>2019</v>
      </c>
      <c r="Y587" s="113">
        <v>149</v>
      </c>
      <c r="Z587" s="113">
        <v>0</v>
      </c>
      <c r="AA587" s="114" t="s">
        <v>857</v>
      </c>
      <c r="AB587" s="108">
        <v>986</v>
      </c>
      <c r="AC587" s="109" t="s">
        <v>857</v>
      </c>
      <c r="AD587" s="196" t="s">
        <v>1086</v>
      </c>
      <c r="AE587" s="196" t="s">
        <v>857</v>
      </c>
      <c r="AF587" s="197">
        <f>AE587-AD587</f>
        <v>-19</v>
      </c>
      <c r="AG587" s="198">
        <f>IF(AI587="SI",0,J587)</f>
        <v>100</v>
      </c>
      <c r="AH587" s="199">
        <f>AG587*AF587</f>
        <v>-1900</v>
      </c>
      <c r="AI587" s="200"/>
    </row>
    <row r="588" spans="1:35" ht="84">
      <c r="A588" s="108">
        <v>2019</v>
      </c>
      <c r="B588" s="108">
        <v>296</v>
      </c>
      <c r="C588" s="109" t="s">
        <v>1112</v>
      </c>
      <c r="D588" s="194" t="s">
        <v>1158</v>
      </c>
      <c r="E588" s="109" t="s">
        <v>1126</v>
      </c>
      <c r="F588" s="201" t="s">
        <v>1159</v>
      </c>
      <c r="G588" s="112">
        <v>65.03</v>
      </c>
      <c r="H588" s="112">
        <v>0</v>
      </c>
      <c r="I588" s="143" t="s">
        <v>79</v>
      </c>
      <c r="J588" s="112">
        <f>IF(I588="SI",G588-H588,G588)</f>
        <v>65.03</v>
      </c>
      <c r="K588" s="195" t="s">
        <v>196</v>
      </c>
      <c r="L588" s="108">
        <v>2019</v>
      </c>
      <c r="M588" s="108">
        <v>3738</v>
      </c>
      <c r="N588" s="109" t="s">
        <v>1113</v>
      </c>
      <c r="O588" s="111" t="s">
        <v>198</v>
      </c>
      <c r="P588" s="109" t="s">
        <v>199</v>
      </c>
      <c r="Q588" s="109" t="s">
        <v>84</v>
      </c>
      <c r="R588" s="108">
        <v>2</v>
      </c>
      <c r="S588" s="111" t="s">
        <v>103</v>
      </c>
      <c r="T588" s="108">
        <v>1040502</v>
      </c>
      <c r="U588" s="108">
        <v>1890</v>
      </c>
      <c r="V588" s="108">
        <v>2</v>
      </c>
      <c r="W588" s="108">
        <v>1</v>
      </c>
      <c r="X588" s="113">
        <v>2019</v>
      </c>
      <c r="Y588" s="113">
        <v>306</v>
      </c>
      <c r="Z588" s="113">
        <v>0</v>
      </c>
      <c r="AA588" s="114" t="s">
        <v>857</v>
      </c>
      <c r="AB588" s="108">
        <v>1007</v>
      </c>
      <c r="AC588" s="109" t="s">
        <v>1138</v>
      </c>
      <c r="AD588" s="196" t="s">
        <v>1160</v>
      </c>
      <c r="AE588" s="196" t="s">
        <v>1138</v>
      </c>
      <c r="AF588" s="197">
        <f>AE588-AD588</f>
        <v>-2</v>
      </c>
      <c r="AG588" s="198">
        <f>IF(AI588="SI",0,J588)</f>
        <v>65.03</v>
      </c>
      <c r="AH588" s="199">
        <f>AG588*AF588</f>
        <v>-130.06</v>
      </c>
      <c r="AI588" s="200"/>
    </row>
    <row r="589" spans="1:35" ht="84">
      <c r="A589" s="108">
        <v>2019</v>
      </c>
      <c r="B589" s="108">
        <v>296</v>
      </c>
      <c r="C589" s="109" t="s">
        <v>1112</v>
      </c>
      <c r="D589" s="194" t="s">
        <v>1158</v>
      </c>
      <c r="E589" s="109" t="s">
        <v>1126</v>
      </c>
      <c r="F589" s="201" t="s">
        <v>1161</v>
      </c>
      <c r="G589" s="112">
        <v>14.31</v>
      </c>
      <c r="H589" s="112">
        <v>14.31</v>
      </c>
      <c r="I589" s="143" t="s">
        <v>79</v>
      </c>
      <c r="J589" s="112">
        <f>IF(I589="SI",G589-H589,G589)</f>
        <v>0</v>
      </c>
      <c r="K589" s="195" t="s">
        <v>196</v>
      </c>
      <c r="L589" s="108">
        <v>2019</v>
      </c>
      <c r="M589" s="108">
        <v>3738</v>
      </c>
      <c r="N589" s="109" t="s">
        <v>1113</v>
      </c>
      <c r="O589" s="111" t="s">
        <v>198</v>
      </c>
      <c r="P589" s="109" t="s">
        <v>199</v>
      </c>
      <c r="Q589" s="109" t="s">
        <v>84</v>
      </c>
      <c r="R589" s="108">
        <v>2</v>
      </c>
      <c r="S589" s="111" t="s">
        <v>103</v>
      </c>
      <c r="T589" s="108">
        <v>1040502</v>
      </c>
      <c r="U589" s="108">
        <v>1890</v>
      </c>
      <c r="V589" s="108">
        <v>2</v>
      </c>
      <c r="W589" s="108">
        <v>1</v>
      </c>
      <c r="X589" s="113">
        <v>2019</v>
      </c>
      <c r="Y589" s="113">
        <v>306</v>
      </c>
      <c r="Z589" s="113">
        <v>0</v>
      </c>
      <c r="AA589" s="114" t="s">
        <v>857</v>
      </c>
      <c r="AB589" s="108">
        <v>1009</v>
      </c>
      <c r="AC589" s="109" t="s">
        <v>1138</v>
      </c>
      <c r="AD589" s="196" t="s">
        <v>1160</v>
      </c>
      <c r="AE589" s="196" t="s">
        <v>1138</v>
      </c>
      <c r="AF589" s="197">
        <f>AE589-AD589</f>
        <v>-2</v>
      </c>
      <c r="AG589" s="198">
        <f>IF(AI589="SI",0,J589)</f>
        <v>0</v>
      </c>
      <c r="AH589" s="199">
        <f>AG589*AF589</f>
        <v>0</v>
      </c>
      <c r="AI589" s="200"/>
    </row>
    <row r="590" spans="1:35" ht="84">
      <c r="A590" s="108">
        <v>2019</v>
      </c>
      <c r="B590" s="108">
        <v>296</v>
      </c>
      <c r="C590" s="109" t="s">
        <v>1112</v>
      </c>
      <c r="D590" s="194" t="s">
        <v>1158</v>
      </c>
      <c r="E590" s="109" t="s">
        <v>1126</v>
      </c>
      <c r="F590" s="201" t="s">
        <v>1159</v>
      </c>
      <c r="G590" s="112">
        <v>75.66</v>
      </c>
      <c r="H590" s="112">
        <v>0</v>
      </c>
      <c r="I590" s="143" t="s">
        <v>79</v>
      </c>
      <c r="J590" s="112">
        <f>IF(I590="SI",G590-H590,G590)</f>
        <v>75.66</v>
      </c>
      <c r="K590" s="195" t="s">
        <v>196</v>
      </c>
      <c r="L590" s="108">
        <v>2019</v>
      </c>
      <c r="M590" s="108">
        <v>3738</v>
      </c>
      <c r="N590" s="109" t="s">
        <v>1113</v>
      </c>
      <c r="O590" s="111" t="s">
        <v>198</v>
      </c>
      <c r="P590" s="109" t="s">
        <v>199</v>
      </c>
      <c r="Q590" s="109" t="s">
        <v>84</v>
      </c>
      <c r="R590" s="108">
        <v>2</v>
      </c>
      <c r="S590" s="111" t="s">
        <v>103</v>
      </c>
      <c r="T590" s="108">
        <v>1080102</v>
      </c>
      <c r="U590" s="108">
        <v>2770</v>
      </c>
      <c r="V590" s="108">
        <v>4</v>
      </c>
      <c r="W590" s="108">
        <v>1</v>
      </c>
      <c r="X590" s="113">
        <v>2019</v>
      </c>
      <c r="Y590" s="113">
        <v>307</v>
      </c>
      <c r="Z590" s="113">
        <v>0</v>
      </c>
      <c r="AA590" s="114" t="s">
        <v>857</v>
      </c>
      <c r="AB590" s="108">
        <v>1008</v>
      </c>
      <c r="AC590" s="109" t="s">
        <v>1138</v>
      </c>
      <c r="AD590" s="196" t="s">
        <v>1160</v>
      </c>
      <c r="AE590" s="196" t="s">
        <v>1138</v>
      </c>
      <c r="AF590" s="197">
        <f>AE590-AD590</f>
        <v>-2</v>
      </c>
      <c r="AG590" s="198">
        <f>IF(AI590="SI",0,J590)</f>
        <v>75.66</v>
      </c>
      <c r="AH590" s="199">
        <f>AG590*AF590</f>
        <v>-151.32</v>
      </c>
      <c r="AI590" s="200"/>
    </row>
    <row r="591" spans="1:35" ht="84">
      <c r="A591" s="108">
        <v>2019</v>
      </c>
      <c r="B591" s="108">
        <v>296</v>
      </c>
      <c r="C591" s="109" t="s">
        <v>1112</v>
      </c>
      <c r="D591" s="194" t="s">
        <v>1158</v>
      </c>
      <c r="E591" s="109" t="s">
        <v>1126</v>
      </c>
      <c r="F591" s="201" t="s">
        <v>1161</v>
      </c>
      <c r="G591" s="112">
        <v>16.64</v>
      </c>
      <c r="H591" s="112">
        <v>16.64</v>
      </c>
      <c r="I591" s="143" t="s">
        <v>79</v>
      </c>
      <c r="J591" s="112">
        <f>IF(I591="SI",G591-H591,G591)</f>
        <v>0</v>
      </c>
      <c r="K591" s="195" t="s">
        <v>196</v>
      </c>
      <c r="L591" s="108">
        <v>2019</v>
      </c>
      <c r="M591" s="108">
        <v>3738</v>
      </c>
      <c r="N591" s="109" t="s">
        <v>1113</v>
      </c>
      <c r="O591" s="111" t="s">
        <v>198</v>
      </c>
      <c r="P591" s="109" t="s">
        <v>199</v>
      </c>
      <c r="Q591" s="109" t="s">
        <v>84</v>
      </c>
      <c r="R591" s="108">
        <v>2</v>
      </c>
      <c r="S591" s="111" t="s">
        <v>103</v>
      </c>
      <c r="T591" s="108">
        <v>1080102</v>
      </c>
      <c r="U591" s="108">
        <v>2770</v>
      </c>
      <c r="V591" s="108">
        <v>4</v>
      </c>
      <c r="W591" s="108">
        <v>1</v>
      </c>
      <c r="X591" s="113">
        <v>2019</v>
      </c>
      <c r="Y591" s="113">
        <v>307</v>
      </c>
      <c r="Z591" s="113">
        <v>0</v>
      </c>
      <c r="AA591" s="114" t="s">
        <v>857</v>
      </c>
      <c r="AB591" s="108">
        <v>1010</v>
      </c>
      <c r="AC591" s="109" t="s">
        <v>1138</v>
      </c>
      <c r="AD591" s="196" t="s">
        <v>1160</v>
      </c>
      <c r="AE591" s="196" t="s">
        <v>1138</v>
      </c>
      <c r="AF591" s="197">
        <f>AE591-AD591</f>
        <v>-2</v>
      </c>
      <c r="AG591" s="198">
        <f>IF(AI591="SI",0,J591)</f>
        <v>0</v>
      </c>
      <c r="AH591" s="199">
        <f>AG591*AF591</f>
        <v>0</v>
      </c>
      <c r="AI591" s="200"/>
    </row>
    <row r="592" spans="1:35" ht="60">
      <c r="A592" s="108">
        <v>2019</v>
      </c>
      <c r="B592" s="108">
        <v>297</v>
      </c>
      <c r="C592" s="109" t="s">
        <v>1112</v>
      </c>
      <c r="D592" s="194" t="s">
        <v>1162</v>
      </c>
      <c r="E592" s="109" t="s">
        <v>1122</v>
      </c>
      <c r="F592" s="201" t="s">
        <v>1142</v>
      </c>
      <c r="G592" s="112">
        <v>47.07</v>
      </c>
      <c r="H592" s="112">
        <v>0</v>
      </c>
      <c r="I592" s="143" t="s">
        <v>79</v>
      </c>
      <c r="J592" s="112">
        <f>IF(I592="SI",G592-H592,G592)</f>
        <v>47.07</v>
      </c>
      <c r="K592" s="195" t="s">
        <v>84</v>
      </c>
      <c r="L592" s="108">
        <v>2019</v>
      </c>
      <c r="M592" s="108">
        <v>3736</v>
      </c>
      <c r="N592" s="109" t="s">
        <v>1113</v>
      </c>
      <c r="O592" s="111" t="s">
        <v>1163</v>
      </c>
      <c r="P592" s="109" t="s">
        <v>1164</v>
      </c>
      <c r="Q592" s="109" t="s">
        <v>84</v>
      </c>
      <c r="R592" s="108">
        <v>1</v>
      </c>
      <c r="S592" s="111" t="s">
        <v>85</v>
      </c>
      <c r="T592" s="108">
        <v>1040205</v>
      </c>
      <c r="U592" s="108">
        <v>1590</v>
      </c>
      <c r="V592" s="108">
        <v>2</v>
      </c>
      <c r="W592" s="108">
        <v>1</v>
      </c>
      <c r="X592" s="113">
        <v>2019</v>
      </c>
      <c r="Y592" s="113">
        <v>207</v>
      </c>
      <c r="Z592" s="113">
        <v>0</v>
      </c>
      <c r="AA592" s="114" t="s">
        <v>857</v>
      </c>
      <c r="AB592" s="108">
        <v>991</v>
      </c>
      <c r="AC592" s="109" t="s">
        <v>857</v>
      </c>
      <c r="AD592" s="196" t="s">
        <v>1165</v>
      </c>
      <c r="AE592" s="196" t="s">
        <v>857</v>
      </c>
      <c r="AF592" s="197">
        <f>AE592-AD592</f>
        <v>-5</v>
      </c>
      <c r="AG592" s="198">
        <f>IF(AI592="SI",0,J592)</f>
        <v>47.07</v>
      </c>
      <c r="AH592" s="199">
        <f>AG592*AF592</f>
        <v>-235.35</v>
      </c>
      <c r="AI592" s="200"/>
    </row>
    <row r="593" spans="1:35" ht="60">
      <c r="A593" s="108">
        <v>2019</v>
      </c>
      <c r="B593" s="108">
        <v>297</v>
      </c>
      <c r="C593" s="109" t="s">
        <v>1112</v>
      </c>
      <c r="D593" s="194" t="s">
        <v>1162</v>
      </c>
      <c r="E593" s="109" t="s">
        <v>1122</v>
      </c>
      <c r="F593" s="201" t="s">
        <v>1142</v>
      </c>
      <c r="G593" s="112">
        <v>217.18</v>
      </c>
      <c r="H593" s="112">
        <v>0</v>
      </c>
      <c r="I593" s="143" t="s">
        <v>79</v>
      </c>
      <c r="J593" s="112">
        <f>IF(I593="SI",G593-H593,G593)</f>
        <v>217.18</v>
      </c>
      <c r="K593" s="195" t="s">
        <v>84</v>
      </c>
      <c r="L593" s="108">
        <v>2019</v>
      </c>
      <c r="M593" s="108">
        <v>3736</v>
      </c>
      <c r="N593" s="109" t="s">
        <v>1113</v>
      </c>
      <c r="O593" s="111" t="s">
        <v>1163</v>
      </c>
      <c r="P593" s="109" t="s">
        <v>1164</v>
      </c>
      <c r="Q593" s="109" t="s">
        <v>84</v>
      </c>
      <c r="R593" s="108">
        <v>1</v>
      </c>
      <c r="S593" s="111" t="s">
        <v>85</v>
      </c>
      <c r="T593" s="108">
        <v>1010303</v>
      </c>
      <c r="U593" s="108">
        <v>250</v>
      </c>
      <c r="V593" s="108">
        <v>2</v>
      </c>
      <c r="W593" s="108">
        <v>4</v>
      </c>
      <c r="X593" s="113">
        <v>2019</v>
      </c>
      <c r="Y593" s="113">
        <v>279</v>
      </c>
      <c r="Z593" s="113">
        <v>0</v>
      </c>
      <c r="AA593" s="114" t="s">
        <v>857</v>
      </c>
      <c r="AB593" s="108">
        <v>990</v>
      </c>
      <c r="AC593" s="109" t="s">
        <v>857</v>
      </c>
      <c r="AD593" s="196" t="s">
        <v>1165</v>
      </c>
      <c r="AE593" s="196" t="s">
        <v>857</v>
      </c>
      <c r="AF593" s="197">
        <f>AE593-AD593</f>
        <v>-5</v>
      </c>
      <c r="AG593" s="198">
        <f>IF(AI593="SI",0,J593)</f>
        <v>217.18</v>
      </c>
      <c r="AH593" s="199">
        <f>AG593*AF593</f>
        <v>-1085.9</v>
      </c>
      <c r="AI593" s="200"/>
    </row>
    <row r="594" spans="1:35" ht="48">
      <c r="A594" s="108">
        <v>2019</v>
      </c>
      <c r="B594" s="108">
        <v>298</v>
      </c>
      <c r="C594" s="109" t="s">
        <v>1166</v>
      </c>
      <c r="D594" s="194" t="s">
        <v>1167</v>
      </c>
      <c r="E594" s="109" t="s">
        <v>1166</v>
      </c>
      <c r="F594" s="201" t="s">
        <v>958</v>
      </c>
      <c r="G594" s="112">
        <v>117.12</v>
      </c>
      <c r="H594" s="112">
        <v>21.12</v>
      </c>
      <c r="I594" s="143" t="s">
        <v>79</v>
      </c>
      <c r="J594" s="112">
        <f>IF(I594="SI",G594-H594,G594)</f>
        <v>96</v>
      </c>
      <c r="K594" s="195" t="s">
        <v>84</v>
      </c>
      <c r="L594" s="108">
        <v>2019</v>
      </c>
      <c r="M594" s="108">
        <v>3854</v>
      </c>
      <c r="N594" s="109" t="s">
        <v>1166</v>
      </c>
      <c r="O594" s="111" t="s">
        <v>92</v>
      </c>
      <c r="P594" s="109" t="s">
        <v>93</v>
      </c>
      <c r="Q594" s="109" t="s">
        <v>93</v>
      </c>
      <c r="R594" s="108">
        <v>1</v>
      </c>
      <c r="S594" s="111" t="s">
        <v>85</v>
      </c>
      <c r="T594" s="108">
        <v>1090503</v>
      </c>
      <c r="U594" s="108">
        <v>3550</v>
      </c>
      <c r="V594" s="108">
        <v>2</v>
      </c>
      <c r="W594" s="108">
        <v>1</v>
      </c>
      <c r="X594" s="113">
        <v>2019</v>
      </c>
      <c r="Y594" s="113">
        <v>3</v>
      </c>
      <c r="Z594" s="113">
        <v>0</v>
      </c>
      <c r="AA594" s="114" t="s">
        <v>1001</v>
      </c>
      <c r="AB594" s="108">
        <v>1163</v>
      </c>
      <c r="AC594" s="109" t="s">
        <v>1001</v>
      </c>
      <c r="AD594" s="196" t="s">
        <v>1086</v>
      </c>
      <c r="AE594" s="196" t="s">
        <v>1001</v>
      </c>
      <c r="AF594" s="197">
        <f>AE594-AD594</f>
        <v>30</v>
      </c>
      <c r="AG594" s="198">
        <f>IF(AI594="SI",0,J594)</f>
        <v>96</v>
      </c>
      <c r="AH594" s="199">
        <f>AG594*AF594</f>
        <v>2880</v>
      </c>
      <c r="AI594" s="200"/>
    </row>
    <row r="595" spans="1:35" ht="60">
      <c r="A595" s="108">
        <v>2019</v>
      </c>
      <c r="B595" s="108">
        <v>299</v>
      </c>
      <c r="C595" s="109" t="s">
        <v>1089</v>
      </c>
      <c r="D595" s="194" t="s">
        <v>1168</v>
      </c>
      <c r="E595" s="109" t="s">
        <v>1169</v>
      </c>
      <c r="F595" s="201" t="s">
        <v>1170</v>
      </c>
      <c r="G595" s="112">
        <v>213.5</v>
      </c>
      <c r="H595" s="112">
        <v>38.5</v>
      </c>
      <c r="I595" s="143" t="s">
        <v>79</v>
      </c>
      <c r="J595" s="112">
        <f>IF(I595="SI",G595-H595,G595)</f>
        <v>175</v>
      </c>
      <c r="K595" s="195" t="s">
        <v>1171</v>
      </c>
      <c r="L595" s="108">
        <v>2019</v>
      </c>
      <c r="M595" s="108">
        <v>3869</v>
      </c>
      <c r="N595" s="109" t="s">
        <v>1166</v>
      </c>
      <c r="O595" s="111" t="s">
        <v>1172</v>
      </c>
      <c r="P595" s="109" t="s">
        <v>1173</v>
      </c>
      <c r="Q595" s="109" t="s">
        <v>1174</v>
      </c>
      <c r="R595" s="108">
        <v>3</v>
      </c>
      <c r="S595" s="111" t="s">
        <v>162</v>
      </c>
      <c r="T595" s="108">
        <v>1100503</v>
      </c>
      <c r="U595" s="108">
        <v>4210</v>
      </c>
      <c r="V595" s="108">
        <v>2</v>
      </c>
      <c r="W595" s="108">
        <v>2</v>
      </c>
      <c r="X595" s="113">
        <v>2019</v>
      </c>
      <c r="Y595" s="113">
        <v>274</v>
      </c>
      <c r="Z595" s="113">
        <v>0</v>
      </c>
      <c r="AA595" s="114" t="s">
        <v>857</v>
      </c>
      <c r="AB595" s="108">
        <v>988</v>
      </c>
      <c r="AC595" s="109" t="s">
        <v>857</v>
      </c>
      <c r="AD595" s="196" t="s">
        <v>1175</v>
      </c>
      <c r="AE595" s="196" t="s">
        <v>857</v>
      </c>
      <c r="AF595" s="197">
        <f>AE595-AD595</f>
        <v>-13</v>
      </c>
      <c r="AG595" s="198">
        <f>IF(AI595="SI",0,J595)</f>
        <v>175</v>
      </c>
      <c r="AH595" s="199">
        <f>AG595*AF595</f>
        <v>-2275</v>
      </c>
      <c r="AI595" s="200"/>
    </row>
    <row r="596" spans="1:35" ht="60">
      <c r="A596" s="108">
        <v>2019</v>
      </c>
      <c r="B596" s="108">
        <v>299</v>
      </c>
      <c r="C596" s="109" t="s">
        <v>1089</v>
      </c>
      <c r="D596" s="194" t="s">
        <v>1168</v>
      </c>
      <c r="E596" s="109" t="s">
        <v>1169</v>
      </c>
      <c r="F596" s="201" t="s">
        <v>1170</v>
      </c>
      <c r="G596" s="112">
        <v>213.5</v>
      </c>
      <c r="H596" s="112">
        <v>38.5</v>
      </c>
      <c r="I596" s="143" t="s">
        <v>79</v>
      </c>
      <c r="J596" s="112">
        <f>IF(I596="SI",G596-H596,G596)</f>
        <v>175</v>
      </c>
      <c r="K596" s="195" t="s">
        <v>1171</v>
      </c>
      <c r="L596" s="108">
        <v>2019</v>
      </c>
      <c r="M596" s="108">
        <v>3869</v>
      </c>
      <c r="N596" s="109" t="s">
        <v>1166</v>
      </c>
      <c r="O596" s="111" t="s">
        <v>1172</v>
      </c>
      <c r="P596" s="109" t="s">
        <v>1173</v>
      </c>
      <c r="Q596" s="109" t="s">
        <v>1174</v>
      </c>
      <c r="R596" s="108">
        <v>3</v>
      </c>
      <c r="S596" s="111" t="s">
        <v>162</v>
      </c>
      <c r="T596" s="108">
        <v>1010503</v>
      </c>
      <c r="U596" s="108">
        <v>470</v>
      </c>
      <c r="V596" s="108">
        <v>2</v>
      </c>
      <c r="W596" s="108">
        <v>3</v>
      </c>
      <c r="X596" s="113">
        <v>2019</v>
      </c>
      <c r="Y596" s="113">
        <v>275</v>
      </c>
      <c r="Z596" s="113">
        <v>0</v>
      </c>
      <c r="AA596" s="114" t="s">
        <v>857</v>
      </c>
      <c r="AB596" s="108">
        <v>987</v>
      </c>
      <c r="AC596" s="109" t="s">
        <v>857</v>
      </c>
      <c r="AD596" s="196" t="s">
        <v>1175</v>
      </c>
      <c r="AE596" s="196" t="s">
        <v>857</v>
      </c>
      <c r="AF596" s="197">
        <f>AE596-AD596</f>
        <v>-13</v>
      </c>
      <c r="AG596" s="198">
        <f>IF(AI596="SI",0,J596)</f>
        <v>175</v>
      </c>
      <c r="AH596" s="199">
        <f>AG596*AF596</f>
        <v>-2275</v>
      </c>
      <c r="AI596" s="200"/>
    </row>
    <row r="597" spans="1:35" ht="60">
      <c r="A597" s="108">
        <v>2019</v>
      </c>
      <c r="B597" s="108">
        <v>300</v>
      </c>
      <c r="C597" s="109" t="s">
        <v>1089</v>
      </c>
      <c r="D597" s="194" t="s">
        <v>1176</v>
      </c>
      <c r="E597" s="109" t="s">
        <v>1177</v>
      </c>
      <c r="F597" s="201" t="s">
        <v>1142</v>
      </c>
      <c r="G597" s="112">
        <v>22.84</v>
      </c>
      <c r="H597" s="112">
        <v>0</v>
      </c>
      <c r="I597" s="143" t="s">
        <v>157</v>
      </c>
      <c r="J597" s="112">
        <f>IF(I597="SI",G597-H597,G597)</f>
        <v>22.84</v>
      </c>
      <c r="K597" s="195" t="s">
        <v>84</v>
      </c>
      <c r="L597" s="108">
        <v>2019</v>
      </c>
      <c r="M597" s="108">
        <v>3879</v>
      </c>
      <c r="N597" s="109" t="s">
        <v>1166</v>
      </c>
      <c r="O597" s="111" t="s">
        <v>1178</v>
      </c>
      <c r="P597" s="109" t="s">
        <v>1179</v>
      </c>
      <c r="Q597" s="109" t="s">
        <v>84</v>
      </c>
      <c r="R597" s="108">
        <v>1</v>
      </c>
      <c r="S597" s="111" t="s">
        <v>85</v>
      </c>
      <c r="T597" s="108">
        <v>1010303</v>
      </c>
      <c r="U597" s="108">
        <v>250</v>
      </c>
      <c r="V597" s="108">
        <v>2</v>
      </c>
      <c r="W597" s="108">
        <v>4</v>
      </c>
      <c r="X597" s="113">
        <v>2019</v>
      </c>
      <c r="Y597" s="113">
        <v>279</v>
      </c>
      <c r="Z597" s="113">
        <v>0</v>
      </c>
      <c r="AA597" s="114" t="s">
        <v>857</v>
      </c>
      <c r="AB597" s="108">
        <v>989</v>
      </c>
      <c r="AC597" s="109" t="s">
        <v>857</v>
      </c>
      <c r="AD597" s="196" t="s">
        <v>1175</v>
      </c>
      <c r="AE597" s="196" t="s">
        <v>857</v>
      </c>
      <c r="AF597" s="197">
        <f>AE597-AD597</f>
        <v>-13</v>
      </c>
      <c r="AG597" s="198">
        <f>IF(AI597="SI",0,J597)</f>
        <v>22.84</v>
      </c>
      <c r="AH597" s="199">
        <f>AG597*AF597</f>
        <v>-296.92</v>
      </c>
      <c r="AI597" s="200"/>
    </row>
    <row r="598" spans="1:35" ht="24">
      <c r="A598" s="108">
        <v>2019</v>
      </c>
      <c r="B598" s="108">
        <v>301</v>
      </c>
      <c r="C598" s="109" t="s">
        <v>1180</v>
      </c>
      <c r="D598" s="194" t="s">
        <v>1181</v>
      </c>
      <c r="E598" s="109" t="s">
        <v>1182</v>
      </c>
      <c r="F598" s="201" t="s">
        <v>1183</v>
      </c>
      <c r="G598" s="112">
        <v>1300</v>
      </c>
      <c r="H598" s="112">
        <v>0</v>
      </c>
      <c r="I598" s="143" t="s">
        <v>79</v>
      </c>
      <c r="J598" s="112">
        <f>IF(I598="SI",G598-H598,G598)</f>
        <v>1300</v>
      </c>
      <c r="K598" s="195" t="s">
        <v>259</v>
      </c>
      <c r="L598" s="108">
        <v>0</v>
      </c>
      <c r="M598" s="108">
        <v>3942</v>
      </c>
      <c r="N598" s="109"/>
      <c r="O598" s="111" t="s">
        <v>260</v>
      </c>
      <c r="P598" s="109" t="s">
        <v>261</v>
      </c>
      <c r="Q598" s="109" t="s">
        <v>261</v>
      </c>
      <c r="R598" s="108">
        <v>1</v>
      </c>
      <c r="S598" s="111" t="s">
        <v>85</v>
      </c>
      <c r="T598" s="108">
        <v>1080203</v>
      </c>
      <c r="U598" s="108">
        <v>2890</v>
      </c>
      <c r="V598" s="108">
        <v>4</v>
      </c>
      <c r="W598" s="108">
        <v>1</v>
      </c>
      <c r="X598" s="113">
        <v>2019</v>
      </c>
      <c r="Y598" s="113">
        <v>2</v>
      </c>
      <c r="Z598" s="113">
        <v>0</v>
      </c>
      <c r="AA598" s="114" t="s">
        <v>857</v>
      </c>
      <c r="AB598" s="108">
        <v>1052</v>
      </c>
      <c r="AC598" s="109" t="s">
        <v>1184</v>
      </c>
      <c r="AD598" s="196" t="s">
        <v>1185</v>
      </c>
      <c r="AE598" s="196" t="s">
        <v>1185</v>
      </c>
      <c r="AF598" s="197">
        <f>AE598-AD598</f>
        <v>0</v>
      </c>
      <c r="AG598" s="198">
        <f>IF(AI598="SI",0,J598)</f>
        <v>1300</v>
      </c>
      <c r="AH598" s="199">
        <f>AG598*AF598</f>
        <v>0</v>
      </c>
      <c r="AI598" s="200"/>
    </row>
    <row r="599" spans="1:35" ht="24">
      <c r="A599" s="108">
        <v>2019</v>
      </c>
      <c r="B599" s="108">
        <v>301</v>
      </c>
      <c r="C599" s="109" t="s">
        <v>1180</v>
      </c>
      <c r="D599" s="194" t="s">
        <v>1181</v>
      </c>
      <c r="E599" s="109" t="s">
        <v>1182</v>
      </c>
      <c r="F599" s="201" t="s">
        <v>1183</v>
      </c>
      <c r="G599" s="112">
        <v>286</v>
      </c>
      <c r="H599" s="112">
        <v>286</v>
      </c>
      <c r="I599" s="143" t="s">
        <v>79</v>
      </c>
      <c r="J599" s="112">
        <f>IF(I599="SI",G599-H599,G599)</f>
        <v>0</v>
      </c>
      <c r="K599" s="195" t="s">
        <v>259</v>
      </c>
      <c r="L599" s="108">
        <v>0</v>
      </c>
      <c r="M599" s="108">
        <v>3942</v>
      </c>
      <c r="N599" s="109"/>
      <c r="O599" s="111" t="s">
        <v>260</v>
      </c>
      <c r="P599" s="109" t="s">
        <v>261</v>
      </c>
      <c r="Q599" s="109" t="s">
        <v>261</v>
      </c>
      <c r="R599" s="108">
        <v>1</v>
      </c>
      <c r="S599" s="111" t="s">
        <v>85</v>
      </c>
      <c r="T599" s="108">
        <v>1080203</v>
      </c>
      <c r="U599" s="108">
        <v>2890</v>
      </c>
      <c r="V599" s="108">
        <v>4</v>
      </c>
      <c r="W599" s="108">
        <v>1</v>
      </c>
      <c r="X599" s="113">
        <v>2019</v>
      </c>
      <c r="Y599" s="113">
        <v>2</v>
      </c>
      <c r="Z599" s="113">
        <v>0</v>
      </c>
      <c r="AA599" s="114" t="s">
        <v>857</v>
      </c>
      <c r="AB599" s="108">
        <v>1053</v>
      </c>
      <c r="AC599" s="109" t="s">
        <v>1184</v>
      </c>
      <c r="AD599" s="196" t="s">
        <v>1185</v>
      </c>
      <c r="AE599" s="196" t="s">
        <v>1185</v>
      </c>
      <c r="AF599" s="197">
        <f>AE599-AD599</f>
        <v>0</v>
      </c>
      <c r="AG599" s="198">
        <f>IF(AI599="SI",0,J599)</f>
        <v>0</v>
      </c>
      <c r="AH599" s="199">
        <f>AG599*AF599</f>
        <v>0</v>
      </c>
      <c r="AI599" s="200"/>
    </row>
    <row r="600" spans="1:35" ht="24">
      <c r="A600" s="108">
        <v>2019</v>
      </c>
      <c r="B600" s="108">
        <v>302</v>
      </c>
      <c r="C600" s="109" t="s">
        <v>1180</v>
      </c>
      <c r="D600" s="194" t="s">
        <v>1186</v>
      </c>
      <c r="E600" s="109" t="s">
        <v>1182</v>
      </c>
      <c r="F600" s="201" t="s">
        <v>1183</v>
      </c>
      <c r="G600" s="112">
        <v>38.78</v>
      </c>
      <c r="H600" s="112">
        <v>0</v>
      </c>
      <c r="I600" s="143" t="s">
        <v>79</v>
      </c>
      <c r="J600" s="112">
        <f>IF(I600="SI",G600-H600,G600)</f>
        <v>38.78</v>
      </c>
      <c r="K600" s="195" t="s">
        <v>259</v>
      </c>
      <c r="L600" s="108">
        <v>2019</v>
      </c>
      <c r="M600" s="108">
        <v>3942</v>
      </c>
      <c r="N600" s="109" t="s">
        <v>1180</v>
      </c>
      <c r="O600" s="111" t="s">
        <v>260</v>
      </c>
      <c r="P600" s="109" t="s">
        <v>261</v>
      </c>
      <c r="Q600" s="109" t="s">
        <v>261</v>
      </c>
      <c r="R600" s="108">
        <v>1</v>
      </c>
      <c r="S600" s="111" t="s">
        <v>85</v>
      </c>
      <c r="T600" s="108">
        <v>1100503</v>
      </c>
      <c r="U600" s="108">
        <v>4210</v>
      </c>
      <c r="V600" s="108">
        <v>2</v>
      </c>
      <c r="W600" s="108">
        <v>1</v>
      </c>
      <c r="X600" s="113">
        <v>2019</v>
      </c>
      <c r="Y600" s="113">
        <v>43</v>
      </c>
      <c r="Z600" s="113">
        <v>0</v>
      </c>
      <c r="AA600" s="114" t="s">
        <v>857</v>
      </c>
      <c r="AB600" s="108">
        <v>1058</v>
      </c>
      <c r="AC600" s="109" t="s">
        <v>1184</v>
      </c>
      <c r="AD600" s="196" t="s">
        <v>1185</v>
      </c>
      <c r="AE600" s="196" t="s">
        <v>1185</v>
      </c>
      <c r="AF600" s="197">
        <f>AE600-AD600</f>
        <v>0</v>
      </c>
      <c r="AG600" s="198">
        <f>IF(AI600="SI",0,J600)</f>
        <v>38.78</v>
      </c>
      <c r="AH600" s="199">
        <f>AG600*AF600</f>
        <v>0</v>
      </c>
      <c r="AI600" s="200"/>
    </row>
    <row r="601" spans="1:35" ht="24">
      <c r="A601" s="108">
        <v>2019</v>
      </c>
      <c r="B601" s="108">
        <v>302</v>
      </c>
      <c r="C601" s="109" t="s">
        <v>1180</v>
      </c>
      <c r="D601" s="194" t="s">
        <v>1186</v>
      </c>
      <c r="E601" s="109" t="s">
        <v>1182</v>
      </c>
      <c r="F601" s="201" t="s">
        <v>1187</v>
      </c>
      <c r="G601" s="112">
        <v>8.53</v>
      </c>
      <c r="H601" s="112">
        <v>8.53</v>
      </c>
      <c r="I601" s="143" t="s">
        <v>79</v>
      </c>
      <c r="J601" s="112">
        <f>IF(I601="SI",G601-H601,G601)</f>
        <v>0</v>
      </c>
      <c r="K601" s="195" t="s">
        <v>259</v>
      </c>
      <c r="L601" s="108">
        <v>2019</v>
      </c>
      <c r="M601" s="108">
        <v>3942</v>
      </c>
      <c r="N601" s="109" t="s">
        <v>1180</v>
      </c>
      <c r="O601" s="111" t="s">
        <v>260</v>
      </c>
      <c r="P601" s="109" t="s">
        <v>261</v>
      </c>
      <c r="Q601" s="109" t="s">
        <v>261</v>
      </c>
      <c r="R601" s="108">
        <v>1</v>
      </c>
      <c r="S601" s="111" t="s">
        <v>85</v>
      </c>
      <c r="T601" s="108">
        <v>1100503</v>
      </c>
      <c r="U601" s="108">
        <v>4210</v>
      </c>
      <c r="V601" s="108">
        <v>2</v>
      </c>
      <c r="W601" s="108">
        <v>1</v>
      </c>
      <c r="X601" s="113">
        <v>2019</v>
      </c>
      <c r="Y601" s="113">
        <v>43</v>
      </c>
      <c r="Z601" s="113">
        <v>0</v>
      </c>
      <c r="AA601" s="114" t="s">
        <v>857</v>
      </c>
      <c r="AB601" s="108">
        <v>1063</v>
      </c>
      <c r="AC601" s="109" t="s">
        <v>1184</v>
      </c>
      <c r="AD601" s="196" t="s">
        <v>1185</v>
      </c>
      <c r="AE601" s="196" t="s">
        <v>1185</v>
      </c>
      <c r="AF601" s="197">
        <f>AE601-AD601</f>
        <v>0</v>
      </c>
      <c r="AG601" s="198">
        <f>IF(AI601="SI",0,J601)</f>
        <v>0</v>
      </c>
      <c r="AH601" s="199">
        <f>AG601*AF601</f>
        <v>0</v>
      </c>
      <c r="AI601" s="200"/>
    </row>
    <row r="602" spans="1:35" ht="24">
      <c r="A602" s="108">
        <v>2019</v>
      </c>
      <c r="B602" s="108">
        <v>302</v>
      </c>
      <c r="C602" s="109" t="s">
        <v>1180</v>
      </c>
      <c r="D602" s="194" t="s">
        <v>1186</v>
      </c>
      <c r="E602" s="109" t="s">
        <v>1182</v>
      </c>
      <c r="F602" s="201" t="s">
        <v>1183</v>
      </c>
      <c r="G602" s="112">
        <v>55.87</v>
      </c>
      <c r="H602" s="112">
        <v>0</v>
      </c>
      <c r="I602" s="143" t="s">
        <v>79</v>
      </c>
      <c r="J602" s="112">
        <f>IF(I602="SI",G602-H602,G602)</f>
        <v>55.87</v>
      </c>
      <c r="K602" s="195" t="s">
        <v>259</v>
      </c>
      <c r="L602" s="108">
        <v>2019</v>
      </c>
      <c r="M602" s="108">
        <v>3942</v>
      </c>
      <c r="N602" s="109" t="s">
        <v>1180</v>
      </c>
      <c r="O602" s="111" t="s">
        <v>260</v>
      </c>
      <c r="P602" s="109" t="s">
        <v>261</v>
      </c>
      <c r="Q602" s="109" t="s">
        <v>261</v>
      </c>
      <c r="R602" s="108">
        <v>1</v>
      </c>
      <c r="S602" s="111" t="s">
        <v>85</v>
      </c>
      <c r="T602" s="108">
        <v>1010503</v>
      </c>
      <c r="U602" s="108">
        <v>470</v>
      </c>
      <c r="V602" s="108">
        <v>6</v>
      </c>
      <c r="W602" s="108">
        <v>1</v>
      </c>
      <c r="X602" s="113">
        <v>2019</v>
      </c>
      <c r="Y602" s="113">
        <v>52</v>
      </c>
      <c r="Z602" s="113">
        <v>0</v>
      </c>
      <c r="AA602" s="114" t="s">
        <v>857</v>
      </c>
      <c r="AB602" s="108">
        <v>1055</v>
      </c>
      <c r="AC602" s="109" t="s">
        <v>1184</v>
      </c>
      <c r="AD602" s="196" t="s">
        <v>1185</v>
      </c>
      <c r="AE602" s="196" t="s">
        <v>1185</v>
      </c>
      <c r="AF602" s="197">
        <f>AE602-AD602</f>
        <v>0</v>
      </c>
      <c r="AG602" s="198">
        <f>IF(AI602="SI",0,J602)</f>
        <v>55.87</v>
      </c>
      <c r="AH602" s="199">
        <f>AG602*AF602</f>
        <v>0</v>
      </c>
      <c r="AI602" s="200"/>
    </row>
    <row r="603" spans="1:35" ht="24">
      <c r="A603" s="108">
        <v>2019</v>
      </c>
      <c r="B603" s="108">
        <v>302</v>
      </c>
      <c r="C603" s="109" t="s">
        <v>1180</v>
      </c>
      <c r="D603" s="194" t="s">
        <v>1186</v>
      </c>
      <c r="E603" s="109" t="s">
        <v>1182</v>
      </c>
      <c r="F603" s="201" t="s">
        <v>1187</v>
      </c>
      <c r="G603" s="112">
        <v>12.29</v>
      </c>
      <c r="H603" s="112">
        <v>12.29</v>
      </c>
      <c r="I603" s="143" t="s">
        <v>79</v>
      </c>
      <c r="J603" s="112">
        <f>IF(I603="SI",G603-H603,G603)</f>
        <v>0</v>
      </c>
      <c r="K603" s="195" t="s">
        <v>259</v>
      </c>
      <c r="L603" s="108">
        <v>2019</v>
      </c>
      <c r="M603" s="108">
        <v>3942</v>
      </c>
      <c r="N603" s="109" t="s">
        <v>1180</v>
      </c>
      <c r="O603" s="111" t="s">
        <v>260</v>
      </c>
      <c r="P603" s="109" t="s">
        <v>261</v>
      </c>
      <c r="Q603" s="109" t="s">
        <v>261</v>
      </c>
      <c r="R603" s="108">
        <v>1</v>
      </c>
      <c r="S603" s="111" t="s">
        <v>85</v>
      </c>
      <c r="T603" s="108">
        <v>1010503</v>
      </c>
      <c r="U603" s="108">
        <v>470</v>
      </c>
      <c r="V603" s="108">
        <v>6</v>
      </c>
      <c r="W603" s="108">
        <v>1</v>
      </c>
      <c r="X603" s="113">
        <v>2019</v>
      </c>
      <c r="Y603" s="113">
        <v>52</v>
      </c>
      <c r="Z603" s="113">
        <v>0</v>
      </c>
      <c r="AA603" s="114" t="s">
        <v>857</v>
      </c>
      <c r="AB603" s="108">
        <v>1060</v>
      </c>
      <c r="AC603" s="109" t="s">
        <v>1184</v>
      </c>
      <c r="AD603" s="196" t="s">
        <v>1185</v>
      </c>
      <c r="AE603" s="196" t="s">
        <v>1185</v>
      </c>
      <c r="AF603" s="197">
        <f>AE603-AD603</f>
        <v>0</v>
      </c>
      <c r="AG603" s="198">
        <f>IF(AI603="SI",0,J603)</f>
        <v>0</v>
      </c>
      <c r="AH603" s="199">
        <f>AG603*AF603</f>
        <v>0</v>
      </c>
      <c r="AI603" s="200"/>
    </row>
    <row r="604" spans="1:35" ht="24">
      <c r="A604" s="108">
        <v>2019</v>
      </c>
      <c r="B604" s="108">
        <v>302</v>
      </c>
      <c r="C604" s="109" t="s">
        <v>1180</v>
      </c>
      <c r="D604" s="194" t="s">
        <v>1186</v>
      </c>
      <c r="E604" s="109" t="s">
        <v>1182</v>
      </c>
      <c r="F604" s="201" t="s">
        <v>1183</v>
      </c>
      <c r="G604" s="112">
        <v>312.65</v>
      </c>
      <c r="H604" s="112">
        <v>0</v>
      </c>
      <c r="I604" s="143" t="s">
        <v>79</v>
      </c>
      <c r="J604" s="112">
        <f>IF(I604="SI",G604-H604,G604)</f>
        <v>312.65</v>
      </c>
      <c r="K604" s="195" t="s">
        <v>259</v>
      </c>
      <c r="L604" s="108">
        <v>2019</v>
      </c>
      <c r="M604" s="108">
        <v>3942</v>
      </c>
      <c r="N604" s="109" t="s">
        <v>1180</v>
      </c>
      <c r="O604" s="111" t="s">
        <v>260</v>
      </c>
      <c r="P604" s="109" t="s">
        <v>261</v>
      </c>
      <c r="Q604" s="109" t="s">
        <v>261</v>
      </c>
      <c r="R604" s="108">
        <v>1</v>
      </c>
      <c r="S604" s="111" t="s">
        <v>85</v>
      </c>
      <c r="T604" s="108">
        <v>1040103</v>
      </c>
      <c r="U604" s="108">
        <v>1460</v>
      </c>
      <c r="V604" s="108">
        <v>4</v>
      </c>
      <c r="W604" s="108">
        <v>2</v>
      </c>
      <c r="X604" s="113">
        <v>2019</v>
      </c>
      <c r="Y604" s="113">
        <v>41</v>
      </c>
      <c r="Z604" s="113">
        <v>0</v>
      </c>
      <c r="AA604" s="114" t="s">
        <v>857</v>
      </c>
      <c r="AB604" s="108">
        <v>1056</v>
      </c>
      <c r="AC604" s="109" t="s">
        <v>1184</v>
      </c>
      <c r="AD604" s="196" t="s">
        <v>1185</v>
      </c>
      <c r="AE604" s="196" t="s">
        <v>1185</v>
      </c>
      <c r="AF604" s="197">
        <f>AE604-AD604</f>
        <v>0</v>
      </c>
      <c r="AG604" s="198">
        <f>IF(AI604="SI",0,J604)</f>
        <v>312.65</v>
      </c>
      <c r="AH604" s="199">
        <f>AG604*AF604</f>
        <v>0</v>
      </c>
      <c r="AI604" s="200"/>
    </row>
    <row r="605" spans="1:35" ht="24">
      <c r="A605" s="108">
        <v>2019</v>
      </c>
      <c r="B605" s="108">
        <v>302</v>
      </c>
      <c r="C605" s="109" t="s">
        <v>1180</v>
      </c>
      <c r="D605" s="194" t="s">
        <v>1186</v>
      </c>
      <c r="E605" s="109" t="s">
        <v>1182</v>
      </c>
      <c r="F605" s="201" t="s">
        <v>1187</v>
      </c>
      <c r="G605" s="112">
        <v>31.27</v>
      </c>
      <c r="H605" s="112">
        <v>31.27</v>
      </c>
      <c r="I605" s="143" t="s">
        <v>79</v>
      </c>
      <c r="J605" s="112">
        <f>IF(I605="SI",G605-H605,G605)</f>
        <v>0</v>
      </c>
      <c r="K605" s="195" t="s">
        <v>259</v>
      </c>
      <c r="L605" s="108">
        <v>2019</v>
      </c>
      <c r="M605" s="108">
        <v>3942</v>
      </c>
      <c r="N605" s="109" t="s">
        <v>1180</v>
      </c>
      <c r="O605" s="111" t="s">
        <v>260</v>
      </c>
      <c r="P605" s="109" t="s">
        <v>261</v>
      </c>
      <c r="Q605" s="109" t="s">
        <v>261</v>
      </c>
      <c r="R605" s="108">
        <v>1</v>
      </c>
      <c r="S605" s="111" t="s">
        <v>85</v>
      </c>
      <c r="T605" s="108">
        <v>1040103</v>
      </c>
      <c r="U605" s="108">
        <v>1460</v>
      </c>
      <c r="V605" s="108">
        <v>4</v>
      </c>
      <c r="W605" s="108">
        <v>2</v>
      </c>
      <c r="X605" s="113">
        <v>2019</v>
      </c>
      <c r="Y605" s="113">
        <v>41</v>
      </c>
      <c r="Z605" s="113">
        <v>0</v>
      </c>
      <c r="AA605" s="114" t="s">
        <v>857</v>
      </c>
      <c r="AB605" s="108">
        <v>1061</v>
      </c>
      <c r="AC605" s="109" t="s">
        <v>1184</v>
      </c>
      <c r="AD605" s="196" t="s">
        <v>1185</v>
      </c>
      <c r="AE605" s="196" t="s">
        <v>1185</v>
      </c>
      <c r="AF605" s="197">
        <f>AE605-AD605</f>
        <v>0</v>
      </c>
      <c r="AG605" s="198">
        <f>IF(AI605="SI",0,J605)</f>
        <v>0</v>
      </c>
      <c r="AH605" s="199">
        <f>AG605*AF605</f>
        <v>0</v>
      </c>
      <c r="AI605" s="200"/>
    </row>
    <row r="606" spans="1:35" ht="24">
      <c r="A606" s="108">
        <v>2019</v>
      </c>
      <c r="B606" s="108">
        <v>302</v>
      </c>
      <c r="C606" s="109" t="s">
        <v>1180</v>
      </c>
      <c r="D606" s="194" t="s">
        <v>1186</v>
      </c>
      <c r="E606" s="109" t="s">
        <v>1182</v>
      </c>
      <c r="F606" s="201" t="s">
        <v>1183</v>
      </c>
      <c r="G606" s="112">
        <v>143.01</v>
      </c>
      <c r="H606" s="112">
        <v>0</v>
      </c>
      <c r="I606" s="143" t="s">
        <v>79</v>
      </c>
      <c r="J606" s="112">
        <f>IF(I606="SI",G606-H606,G606)</f>
        <v>143.01</v>
      </c>
      <c r="K606" s="195" t="s">
        <v>259</v>
      </c>
      <c r="L606" s="108">
        <v>2019</v>
      </c>
      <c r="M606" s="108">
        <v>3942</v>
      </c>
      <c r="N606" s="109" t="s">
        <v>1180</v>
      </c>
      <c r="O606" s="111" t="s">
        <v>260</v>
      </c>
      <c r="P606" s="109" t="s">
        <v>261</v>
      </c>
      <c r="Q606" s="109" t="s">
        <v>261</v>
      </c>
      <c r="R606" s="108">
        <v>1</v>
      </c>
      <c r="S606" s="111" t="s">
        <v>85</v>
      </c>
      <c r="T606" s="108">
        <v>1040203</v>
      </c>
      <c r="U606" s="108">
        <v>1570</v>
      </c>
      <c r="V606" s="108">
        <v>4</v>
      </c>
      <c r="W606" s="108">
        <v>2</v>
      </c>
      <c r="X606" s="113">
        <v>2019</v>
      </c>
      <c r="Y606" s="113">
        <v>42</v>
      </c>
      <c r="Z606" s="113">
        <v>0</v>
      </c>
      <c r="AA606" s="114" t="s">
        <v>857</v>
      </c>
      <c r="AB606" s="108">
        <v>1057</v>
      </c>
      <c r="AC606" s="109" t="s">
        <v>1184</v>
      </c>
      <c r="AD606" s="196" t="s">
        <v>1185</v>
      </c>
      <c r="AE606" s="196" t="s">
        <v>1185</v>
      </c>
      <c r="AF606" s="197">
        <f>AE606-AD606</f>
        <v>0</v>
      </c>
      <c r="AG606" s="198">
        <f>IF(AI606="SI",0,J606)</f>
        <v>143.01</v>
      </c>
      <c r="AH606" s="199">
        <f>AG606*AF606</f>
        <v>0</v>
      </c>
      <c r="AI606" s="200"/>
    </row>
    <row r="607" spans="1:35" ht="24">
      <c r="A607" s="108">
        <v>2019</v>
      </c>
      <c r="B607" s="108">
        <v>302</v>
      </c>
      <c r="C607" s="109" t="s">
        <v>1180</v>
      </c>
      <c r="D607" s="194" t="s">
        <v>1186</v>
      </c>
      <c r="E607" s="109" t="s">
        <v>1182</v>
      </c>
      <c r="F607" s="201" t="s">
        <v>1187</v>
      </c>
      <c r="G607" s="112">
        <v>14.3</v>
      </c>
      <c r="H607" s="112">
        <v>14.3</v>
      </c>
      <c r="I607" s="143" t="s">
        <v>79</v>
      </c>
      <c r="J607" s="112">
        <f>IF(I607="SI",G607-H607,G607)</f>
        <v>0</v>
      </c>
      <c r="K607" s="195" t="s">
        <v>259</v>
      </c>
      <c r="L607" s="108">
        <v>2019</v>
      </c>
      <c r="M607" s="108">
        <v>3942</v>
      </c>
      <c r="N607" s="109" t="s">
        <v>1180</v>
      </c>
      <c r="O607" s="111" t="s">
        <v>260</v>
      </c>
      <c r="P607" s="109" t="s">
        <v>261</v>
      </c>
      <c r="Q607" s="109" t="s">
        <v>261</v>
      </c>
      <c r="R607" s="108">
        <v>1</v>
      </c>
      <c r="S607" s="111" t="s">
        <v>85</v>
      </c>
      <c r="T607" s="108">
        <v>1040203</v>
      </c>
      <c r="U607" s="108">
        <v>1570</v>
      </c>
      <c r="V607" s="108">
        <v>4</v>
      </c>
      <c r="W607" s="108">
        <v>2</v>
      </c>
      <c r="X607" s="113">
        <v>2019</v>
      </c>
      <c r="Y607" s="113">
        <v>42</v>
      </c>
      <c r="Z607" s="113">
        <v>0</v>
      </c>
      <c r="AA607" s="114" t="s">
        <v>857</v>
      </c>
      <c r="AB607" s="108">
        <v>1062</v>
      </c>
      <c r="AC607" s="109" t="s">
        <v>1184</v>
      </c>
      <c r="AD607" s="196" t="s">
        <v>1185</v>
      </c>
      <c r="AE607" s="196" t="s">
        <v>1185</v>
      </c>
      <c r="AF607" s="197">
        <f>AE607-AD607</f>
        <v>0</v>
      </c>
      <c r="AG607" s="198">
        <f>IF(AI607="SI",0,J607)</f>
        <v>0</v>
      </c>
      <c r="AH607" s="199">
        <f>AG607*AF607</f>
        <v>0</v>
      </c>
      <c r="AI607" s="200"/>
    </row>
    <row r="608" spans="1:35" ht="24">
      <c r="A608" s="108">
        <v>2019</v>
      </c>
      <c r="B608" s="108">
        <v>302</v>
      </c>
      <c r="C608" s="109" t="s">
        <v>1180</v>
      </c>
      <c r="D608" s="194" t="s">
        <v>1186</v>
      </c>
      <c r="E608" s="109" t="s">
        <v>1182</v>
      </c>
      <c r="F608" s="201" t="s">
        <v>1183</v>
      </c>
      <c r="G608" s="112">
        <v>359.87</v>
      </c>
      <c r="H608" s="112">
        <v>0</v>
      </c>
      <c r="I608" s="143" t="s">
        <v>79</v>
      </c>
      <c r="J608" s="112">
        <f>IF(I608="SI",G608-H608,G608)</f>
        <v>359.87</v>
      </c>
      <c r="K608" s="195" t="s">
        <v>259</v>
      </c>
      <c r="L608" s="108">
        <v>2019</v>
      </c>
      <c r="M608" s="108">
        <v>3942</v>
      </c>
      <c r="N608" s="109" t="s">
        <v>1180</v>
      </c>
      <c r="O608" s="111" t="s">
        <v>260</v>
      </c>
      <c r="P608" s="109" t="s">
        <v>261</v>
      </c>
      <c r="Q608" s="109" t="s">
        <v>261</v>
      </c>
      <c r="R608" s="108">
        <v>1</v>
      </c>
      <c r="S608" s="111" t="s">
        <v>85</v>
      </c>
      <c r="T608" s="108">
        <v>1010503</v>
      </c>
      <c r="U608" s="108">
        <v>470</v>
      </c>
      <c r="V608" s="108">
        <v>2</v>
      </c>
      <c r="W608" s="108">
        <v>1</v>
      </c>
      <c r="X608" s="113">
        <v>2019</v>
      </c>
      <c r="Y608" s="113">
        <v>40</v>
      </c>
      <c r="Z608" s="113">
        <v>0</v>
      </c>
      <c r="AA608" s="114" t="s">
        <v>857</v>
      </c>
      <c r="AB608" s="108">
        <v>1054</v>
      </c>
      <c r="AC608" s="109" t="s">
        <v>1184</v>
      </c>
      <c r="AD608" s="196" t="s">
        <v>1185</v>
      </c>
      <c r="AE608" s="196" t="s">
        <v>1185</v>
      </c>
      <c r="AF608" s="197">
        <f>AE608-AD608</f>
        <v>0</v>
      </c>
      <c r="AG608" s="198">
        <f>IF(AI608="SI",0,J608)</f>
        <v>359.87</v>
      </c>
      <c r="AH608" s="199">
        <f>AG608*AF608</f>
        <v>0</v>
      </c>
      <c r="AI608" s="200"/>
    </row>
    <row r="609" spans="1:35" ht="24">
      <c r="A609" s="108">
        <v>2019</v>
      </c>
      <c r="B609" s="108">
        <v>302</v>
      </c>
      <c r="C609" s="109" t="s">
        <v>1180</v>
      </c>
      <c r="D609" s="194" t="s">
        <v>1186</v>
      </c>
      <c r="E609" s="109" t="s">
        <v>1182</v>
      </c>
      <c r="F609" s="201" t="s">
        <v>1187</v>
      </c>
      <c r="G609" s="112">
        <v>79.17</v>
      </c>
      <c r="H609" s="112">
        <v>79.17</v>
      </c>
      <c r="I609" s="143" t="s">
        <v>79</v>
      </c>
      <c r="J609" s="112">
        <f>IF(I609="SI",G609-H609,G609)</f>
        <v>0</v>
      </c>
      <c r="K609" s="195" t="s">
        <v>259</v>
      </c>
      <c r="L609" s="108">
        <v>2019</v>
      </c>
      <c r="M609" s="108">
        <v>3942</v>
      </c>
      <c r="N609" s="109" t="s">
        <v>1180</v>
      </c>
      <c r="O609" s="111" t="s">
        <v>260</v>
      </c>
      <c r="P609" s="109" t="s">
        <v>261</v>
      </c>
      <c r="Q609" s="109" t="s">
        <v>261</v>
      </c>
      <c r="R609" s="108">
        <v>1</v>
      </c>
      <c r="S609" s="111" t="s">
        <v>85</v>
      </c>
      <c r="T609" s="108">
        <v>1010503</v>
      </c>
      <c r="U609" s="108">
        <v>470</v>
      </c>
      <c r="V609" s="108">
        <v>2</v>
      </c>
      <c r="W609" s="108">
        <v>1</v>
      </c>
      <c r="X609" s="113">
        <v>2019</v>
      </c>
      <c r="Y609" s="113">
        <v>40</v>
      </c>
      <c r="Z609" s="113">
        <v>0</v>
      </c>
      <c r="AA609" s="114" t="s">
        <v>857</v>
      </c>
      <c r="AB609" s="108">
        <v>1059</v>
      </c>
      <c r="AC609" s="109" t="s">
        <v>1184</v>
      </c>
      <c r="AD609" s="196" t="s">
        <v>1185</v>
      </c>
      <c r="AE609" s="196" t="s">
        <v>1185</v>
      </c>
      <c r="AF609" s="197">
        <f>AE609-AD609</f>
        <v>0</v>
      </c>
      <c r="AG609" s="198">
        <f>IF(AI609="SI",0,J609)</f>
        <v>0</v>
      </c>
      <c r="AH609" s="199">
        <f>AG609*AF609</f>
        <v>0</v>
      </c>
      <c r="AI609" s="200"/>
    </row>
    <row r="610" spans="1:35" ht="24">
      <c r="A610" s="108">
        <v>2019</v>
      </c>
      <c r="B610" s="108">
        <v>303</v>
      </c>
      <c r="C610" s="109" t="s">
        <v>1180</v>
      </c>
      <c r="D610" s="194" t="s">
        <v>1188</v>
      </c>
      <c r="E610" s="109" t="s">
        <v>1169</v>
      </c>
      <c r="F610" s="201" t="s">
        <v>1191</v>
      </c>
      <c r="G610" s="112">
        <v>36.99</v>
      </c>
      <c r="H610" s="112">
        <v>0</v>
      </c>
      <c r="I610" s="143" t="s">
        <v>79</v>
      </c>
      <c r="J610" s="112">
        <f>IF(I610="SI",G610-H610,G610)</f>
        <v>36.99</v>
      </c>
      <c r="K610" s="195" t="s">
        <v>534</v>
      </c>
      <c r="L610" s="108">
        <v>2019</v>
      </c>
      <c r="M610" s="108">
        <v>3888</v>
      </c>
      <c r="N610" s="109" t="s">
        <v>1189</v>
      </c>
      <c r="O610" s="111" t="s">
        <v>260</v>
      </c>
      <c r="P610" s="109" t="s">
        <v>261</v>
      </c>
      <c r="Q610" s="109" t="s">
        <v>261</v>
      </c>
      <c r="R610" s="108">
        <v>2</v>
      </c>
      <c r="S610" s="111" t="s">
        <v>103</v>
      </c>
      <c r="T610" s="108">
        <v>1040203</v>
      </c>
      <c r="U610" s="108">
        <v>1570</v>
      </c>
      <c r="V610" s="108">
        <v>4</v>
      </c>
      <c r="W610" s="108">
        <v>4</v>
      </c>
      <c r="X610" s="113">
        <v>2019</v>
      </c>
      <c r="Y610" s="113">
        <v>95</v>
      </c>
      <c r="Z610" s="113">
        <v>0</v>
      </c>
      <c r="AA610" s="114" t="s">
        <v>857</v>
      </c>
      <c r="AB610" s="108">
        <v>1002</v>
      </c>
      <c r="AC610" s="109" t="s">
        <v>1192</v>
      </c>
      <c r="AD610" s="196" t="s">
        <v>1190</v>
      </c>
      <c r="AE610" s="196" t="s">
        <v>1190</v>
      </c>
      <c r="AF610" s="197">
        <f>AE610-AD610</f>
        <v>0</v>
      </c>
      <c r="AG610" s="198">
        <f>IF(AI610="SI",0,J610)</f>
        <v>36.99</v>
      </c>
      <c r="AH610" s="199">
        <f>AG610*AF610</f>
        <v>0</v>
      </c>
      <c r="AI610" s="200"/>
    </row>
    <row r="611" spans="1:35" ht="24">
      <c r="A611" s="108">
        <v>2019</v>
      </c>
      <c r="B611" s="108">
        <v>304</v>
      </c>
      <c r="C611" s="109" t="s">
        <v>1180</v>
      </c>
      <c r="D611" s="194" t="s">
        <v>1193</v>
      </c>
      <c r="E611" s="109" t="s">
        <v>1169</v>
      </c>
      <c r="F611" s="201" t="s">
        <v>1191</v>
      </c>
      <c r="G611" s="112">
        <v>7.25</v>
      </c>
      <c r="H611" s="112">
        <v>0</v>
      </c>
      <c r="I611" s="143" t="s">
        <v>79</v>
      </c>
      <c r="J611" s="112">
        <f>IF(I611="SI",G611-H611,G611)</f>
        <v>7.25</v>
      </c>
      <c r="K611" s="195" t="s">
        <v>534</v>
      </c>
      <c r="L611" s="108">
        <v>2019</v>
      </c>
      <c r="M611" s="108">
        <v>3888</v>
      </c>
      <c r="N611" s="109" t="s">
        <v>1189</v>
      </c>
      <c r="O611" s="111" t="s">
        <v>260</v>
      </c>
      <c r="P611" s="109" t="s">
        <v>261</v>
      </c>
      <c r="Q611" s="109" t="s">
        <v>261</v>
      </c>
      <c r="R611" s="108">
        <v>2</v>
      </c>
      <c r="S611" s="111" t="s">
        <v>103</v>
      </c>
      <c r="T611" s="108">
        <v>1040103</v>
      </c>
      <c r="U611" s="108">
        <v>1460</v>
      </c>
      <c r="V611" s="108">
        <v>4</v>
      </c>
      <c r="W611" s="108">
        <v>4</v>
      </c>
      <c r="X611" s="113">
        <v>2019</v>
      </c>
      <c r="Y611" s="113">
        <v>94</v>
      </c>
      <c r="Z611" s="113">
        <v>0</v>
      </c>
      <c r="AA611" s="114" t="s">
        <v>857</v>
      </c>
      <c r="AB611" s="108">
        <v>1003</v>
      </c>
      <c r="AC611" s="109" t="s">
        <v>1192</v>
      </c>
      <c r="AD611" s="196" t="s">
        <v>1190</v>
      </c>
      <c r="AE611" s="196" t="s">
        <v>1190</v>
      </c>
      <c r="AF611" s="197">
        <f>AE611-AD611</f>
        <v>0</v>
      </c>
      <c r="AG611" s="198">
        <f>IF(AI611="SI",0,J611)</f>
        <v>7.25</v>
      </c>
      <c r="AH611" s="199">
        <f>AG611*AF611</f>
        <v>0</v>
      </c>
      <c r="AI611" s="200"/>
    </row>
    <row r="612" spans="1:35" ht="24">
      <c r="A612" s="108">
        <v>2019</v>
      </c>
      <c r="B612" s="108">
        <v>305</v>
      </c>
      <c r="C612" s="109" t="s">
        <v>1180</v>
      </c>
      <c r="D612" s="194" t="s">
        <v>1194</v>
      </c>
      <c r="E612" s="109" t="s">
        <v>1169</v>
      </c>
      <c r="F612" s="201" t="s">
        <v>1191</v>
      </c>
      <c r="G612" s="112">
        <v>36.01</v>
      </c>
      <c r="H612" s="112">
        <v>0</v>
      </c>
      <c r="I612" s="143" t="s">
        <v>79</v>
      </c>
      <c r="J612" s="112">
        <f>IF(I612="SI",G612-H612,G612)</f>
        <v>36.01</v>
      </c>
      <c r="K612" s="195" t="s">
        <v>534</v>
      </c>
      <c r="L612" s="108">
        <v>2019</v>
      </c>
      <c r="M612" s="108">
        <v>3888</v>
      </c>
      <c r="N612" s="109" t="s">
        <v>1189</v>
      </c>
      <c r="O612" s="111" t="s">
        <v>260</v>
      </c>
      <c r="P612" s="109" t="s">
        <v>261</v>
      </c>
      <c r="Q612" s="109" t="s">
        <v>261</v>
      </c>
      <c r="R612" s="108">
        <v>3</v>
      </c>
      <c r="S612" s="111" t="s">
        <v>162</v>
      </c>
      <c r="T612" s="108">
        <v>1010503</v>
      </c>
      <c r="U612" s="108">
        <v>470</v>
      </c>
      <c r="V612" s="108">
        <v>2</v>
      </c>
      <c r="W612" s="108">
        <v>2</v>
      </c>
      <c r="X612" s="113">
        <v>2019</v>
      </c>
      <c r="Y612" s="113">
        <v>93</v>
      </c>
      <c r="Z612" s="113">
        <v>0</v>
      </c>
      <c r="AA612" s="114" t="s">
        <v>857</v>
      </c>
      <c r="AB612" s="108">
        <v>1004</v>
      </c>
      <c r="AC612" s="109" t="s">
        <v>1192</v>
      </c>
      <c r="AD612" s="196" t="s">
        <v>1190</v>
      </c>
      <c r="AE612" s="196" t="s">
        <v>1190</v>
      </c>
      <c r="AF612" s="197">
        <f>AE612-AD612</f>
        <v>0</v>
      </c>
      <c r="AG612" s="198">
        <f>IF(AI612="SI",0,J612)</f>
        <v>36.01</v>
      </c>
      <c r="AH612" s="199">
        <f>AG612*AF612</f>
        <v>0</v>
      </c>
      <c r="AI612" s="200"/>
    </row>
    <row r="613" spans="1:35" ht="24">
      <c r="A613" s="108">
        <v>2019</v>
      </c>
      <c r="B613" s="108">
        <v>306</v>
      </c>
      <c r="C613" s="109" t="s">
        <v>1180</v>
      </c>
      <c r="D613" s="194" t="s">
        <v>1195</v>
      </c>
      <c r="E613" s="109" t="s">
        <v>1169</v>
      </c>
      <c r="F613" s="201" t="s">
        <v>1191</v>
      </c>
      <c r="G613" s="112">
        <v>9.27</v>
      </c>
      <c r="H613" s="112">
        <v>0</v>
      </c>
      <c r="I613" s="143" t="s">
        <v>79</v>
      </c>
      <c r="J613" s="112">
        <f>IF(I613="SI",G613-H613,G613)</f>
        <v>9.27</v>
      </c>
      <c r="K613" s="195" t="s">
        <v>534</v>
      </c>
      <c r="L613" s="108">
        <v>2019</v>
      </c>
      <c r="M613" s="108">
        <v>3888</v>
      </c>
      <c r="N613" s="109" t="s">
        <v>1189</v>
      </c>
      <c r="O613" s="111" t="s">
        <v>260</v>
      </c>
      <c r="P613" s="109" t="s">
        <v>261</v>
      </c>
      <c r="Q613" s="109" t="s">
        <v>261</v>
      </c>
      <c r="R613" s="108">
        <v>3</v>
      </c>
      <c r="S613" s="111" t="s">
        <v>162</v>
      </c>
      <c r="T613" s="108">
        <v>1010503</v>
      </c>
      <c r="U613" s="108">
        <v>470</v>
      </c>
      <c r="V613" s="108">
        <v>2</v>
      </c>
      <c r="W613" s="108">
        <v>2</v>
      </c>
      <c r="X613" s="113">
        <v>2019</v>
      </c>
      <c r="Y613" s="113">
        <v>93</v>
      </c>
      <c r="Z613" s="113">
        <v>0</v>
      </c>
      <c r="AA613" s="114" t="s">
        <v>857</v>
      </c>
      <c r="AB613" s="108">
        <v>1004</v>
      </c>
      <c r="AC613" s="109" t="s">
        <v>1192</v>
      </c>
      <c r="AD613" s="196" t="s">
        <v>1190</v>
      </c>
      <c r="AE613" s="196" t="s">
        <v>1190</v>
      </c>
      <c r="AF613" s="197">
        <f>AE613-AD613</f>
        <v>0</v>
      </c>
      <c r="AG613" s="198">
        <f>IF(AI613="SI",0,J613)</f>
        <v>9.27</v>
      </c>
      <c r="AH613" s="199">
        <f>AG613*AF613</f>
        <v>0</v>
      </c>
      <c r="AI613" s="200"/>
    </row>
    <row r="614" spans="1:35" ht="24">
      <c r="A614" s="108">
        <v>2019</v>
      </c>
      <c r="B614" s="108">
        <v>307</v>
      </c>
      <c r="C614" s="109" t="s">
        <v>1180</v>
      </c>
      <c r="D614" s="194" t="s">
        <v>1196</v>
      </c>
      <c r="E614" s="109" t="s">
        <v>1169</v>
      </c>
      <c r="F614" s="201" t="s">
        <v>1191</v>
      </c>
      <c r="G614" s="112">
        <v>13.6</v>
      </c>
      <c r="H614" s="112">
        <v>0</v>
      </c>
      <c r="I614" s="143" t="s">
        <v>79</v>
      </c>
      <c r="J614" s="112">
        <f>IF(I614="SI",G614-H614,G614)</f>
        <v>13.6</v>
      </c>
      <c r="K614" s="195" t="s">
        <v>534</v>
      </c>
      <c r="L614" s="108">
        <v>2019</v>
      </c>
      <c r="M614" s="108">
        <v>3888</v>
      </c>
      <c r="N614" s="109" t="s">
        <v>1189</v>
      </c>
      <c r="O614" s="111" t="s">
        <v>260</v>
      </c>
      <c r="P614" s="109" t="s">
        <v>261</v>
      </c>
      <c r="Q614" s="109" t="s">
        <v>261</v>
      </c>
      <c r="R614" s="108">
        <v>3</v>
      </c>
      <c r="S614" s="111" t="s">
        <v>162</v>
      </c>
      <c r="T614" s="108">
        <v>1010503</v>
      </c>
      <c r="U614" s="108">
        <v>470</v>
      </c>
      <c r="V614" s="108">
        <v>2</v>
      </c>
      <c r="W614" s="108">
        <v>2</v>
      </c>
      <c r="X614" s="113">
        <v>2019</v>
      </c>
      <c r="Y614" s="113">
        <v>93</v>
      </c>
      <c r="Z614" s="113">
        <v>0</v>
      </c>
      <c r="AA614" s="114" t="s">
        <v>857</v>
      </c>
      <c r="AB614" s="108">
        <v>1004</v>
      </c>
      <c r="AC614" s="109" t="s">
        <v>1192</v>
      </c>
      <c r="AD614" s="196" t="s">
        <v>1190</v>
      </c>
      <c r="AE614" s="196" t="s">
        <v>1190</v>
      </c>
      <c r="AF614" s="197">
        <f>AE614-AD614</f>
        <v>0</v>
      </c>
      <c r="AG614" s="198">
        <f>IF(AI614="SI",0,J614)</f>
        <v>13.6</v>
      </c>
      <c r="AH614" s="199">
        <f>AG614*AF614</f>
        <v>0</v>
      </c>
      <c r="AI614" s="200"/>
    </row>
    <row r="615" spans="1:35" ht="36">
      <c r="A615" s="108">
        <v>2019</v>
      </c>
      <c r="B615" s="108">
        <v>308</v>
      </c>
      <c r="C615" s="109" t="s">
        <v>1197</v>
      </c>
      <c r="D615" s="194" t="s">
        <v>1198</v>
      </c>
      <c r="E615" s="109" t="s">
        <v>1017</v>
      </c>
      <c r="F615" s="201" t="s">
        <v>1199</v>
      </c>
      <c r="G615" s="112">
        <v>440.63</v>
      </c>
      <c r="H615" s="112">
        <v>79.46</v>
      </c>
      <c r="I615" s="143" t="s">
        <v>79</v>
      </c>
      <c r="J615" s="112">
        <f>IF(I615="SI",G615-H615,G615)</f>
        <v>361.17</v>
      </c>
      <c r="K615" s="195" t="s">
        <v>84</v>
      </c>
      <c r="L615" s="108">
        <v>2019</v>
      </c>
      <c r="M615" s="108">
        <v>3979</v>
      </c>
      <c r="N615" s="109" t="s">
        <v>1197</v>
      </c>
      <c r="O615" s="111" t="s">
        <v>151</v>
      </c>
      <c r="P615" s="109" t="s">
        <v>152</v>
      </c>
      <c r="Q615" s="109" t="s">
        <v>153</v>
      </c>
      <c r="R615" s="108">
        <v>1</v>
      </c>
      <c r="S615" s="111" t="s">
        <v>85</v>
      </c>
      <c r="T615" s="108">
        <v>1080203</v>
      </c>
      <c r="U615" s="108">
        <v>2890</v>
      </c>
      <c r="V615" s="108">
        <v>2</v>
      </c>
      <c r="W615" s="108">
        <v>1</v>
      </c>
      <c r="X615" s="113">
        <v>2019</v>
      </c>
      <c r="Y615" s="113">
        <v>60</v>
      </c>
      <c r="Z615" s="113">
        <v>0</v>
      </c>
      <c r="AA615" s="114" t="s">
        <v>1128</v>
      </c>
      <c r="AB615" s="108">
        <v>1115</v>
      </c>
      <c r="AC615" s="109" t="s">
        <v>1001</v>
      </c>
      <c r="AD615" s="196" t="s">
        <v>1200</v>
      </c>
      <c r="AE615" s="196" t="s">
        <v>1001</v>
      </c>
      <c r="AF615" s="197">
        <f>AE615-AD615</f>
        <v>10</v>
      </c>
      <c r="AG615" s="198">
        <f>IF(AI615="SI",0,J615)</f>
        <v>361.17</v>
      </c>
      <c r="AH615" s="199">
        <f>AG615*AF615</f>
        <v>3611.7000000000003</v>
      </c>
      <c r="AI615" s="200"/>
    </row>
    <row r="616" spans="1:35" ht="36">
      <c r="A616" s="108">
        <v>2019</v>
      </c>
      <c r="B616" s="108">
        <v>309</v>
      </c>
      <c r="C616" s="109" t="s">
        <v>1197</v>
      </c>
      <c r="D616" s="194" t="s">
        <v>1201</v>
      </c>
      <c r="E616" s="109" t="s">
        <v>1017</v>
      </c>
      <c r="F616" s="201" t="s">
        <v>1202</v>
      </c>
      <c r="G616" s="112">
        <v>680.76</v>
      </c>
      <c r="H616" s="112">
        <v>122.76</v>
      </c>
      <c r="I616" s="143" t="s">
        <v>79</v>
      </c>
      <c r="J616" s="112">
        <f>IF(I616="SI",G616-H616,G616)</f>
        <v>558</v>
      </c>
      <c r="K616" s="195" t="s">
        <v>1203</v>
      </c>
      <c r="L616" s="108">
        <v>2019</v>
      </c>
      <c r="M616" s="108">
        <v>3983</v>
      </c>
      <c r="N616" s="109" t="s">
        <v>1197</v>
      </c>
      <c r="O616" s="111" t="s">
        <v>1204</v>
      </c>
      <c r="P616" s="109" t="s">
        <v>1205</v>
      </c>
      <c r="Q616" s="109" t="s">
        <v>84</v>
      </c>
      <c r="R616" s="108">
        <v>1</v>
      </c>
      <c r="S616" s="111" t="s">
        <v>85</v>
      </c>
      <c r="T616" s="108">
        <v>1010802</v>
      </c>
      <c r="U616" s="108">
        <v>790</v>
      </c>
      <c r="V616" s="108">
        <v>2</v>
      </c>
      <c r="W616" s="108">
        <v>2</v>
      </c>
      <c r="X616" s="113">
        <v>2019</v>
      </c>
      <c r="Y616" s="113">
        <v>239</v>
      </c>
      <c r="Z616" s="113">
        <v>0</v>
      </c>
      <c r="AA616" s="114" t="s">
        <v>857</v>
      </c>
      <c r="AB616" s="108">
        <v>995</v>
      </c>
      <c r="AC616" s="109" t="s">
        <v>857</v>
      </c>
      <c r="AD616" s="196" t="s">
        <v>1206</v>
      </c>
      <c r="AE616" s="196" t="s">
        <v>857</v>
      </c>
      <c r="AF616" s="197">
        <f>AE616-AD616</f>
        <v>-55</v>
      </c>
      <c r="AG616" s="198">
        <f>IF(AI616="SI",0,J616)</f>
        <v>558</v>
      </c>
      <c r="AH616" s="199">
        <f>AG616*AF616</f>
        <v>-30690</v>
      </c>
      <c r="AI616" s="200"/>
    </row>
    <row r="617" spans="1:35" ht="60">
      <c r="A617" s="108">
        <v>2019</v>
      </c>
      <c r="B617" s="108">
        <v>310</v>
      </c>
      <c r="C617" s="109" t="s">
        <v>1197</v>
      </c>
      <c r="D617" s="194" t="s">
        <v>1207</v>
      </c>
      <c r="E617" s="109" t="s">
        <v>1208</v>
      </c>
      <c r="F617" s="201" t="s">
        <v>1209</v>
      </c>
      <c r="G617" s="112">
        <v>305</v>
      </c>
      <c r="H617" s="112">
        <v>55</v>
      </c>
      <c r="I617" s="143" t="s">
        <v>79</v>
      </c>
      <c r="J617" s="112">
        <f>IF(I617="SI",G617-H617,G617)</f>
        <v>250</v>
      </c>
      <c r="K617" s="195" t="s">
        <v>1210</v>
      </c>
      <c r="L617" s="108">
        <v>2019</v>
      </c>
      <c r="M617" s="108">
        <v>3985</v>
      </c>
      <c r="N617" s="109" t="s">
        <v>1197</v>
      </c>
      <c r="O617" s="111" t="s">
        <v>1211</v>
      </c>
      <c r="P617" s="109" t="s">
        <v>1212</v>
      </c>
      <c r="Q617" s="109" t="s">
        <v>1213</v>
      </c>
      <c r="R617" s="108">
        <v>1</v>
      </c>
      <c r="S617" s="111" t="s">
        <v>85</v>
      </c>
      <c r="T617" s="108">
        <v>1100503</v>
      </c>
      <c r="U617" s="108">
        <v>4210</v>
      </c>
      <c r="V617" s="108">
        <v>2</v>
      </c>
      <c r="W617" s="108">
        <v>2</v>
      </c>
      <c r="X617" s="113">
        <v>2019</v>
      </c>
      <c r="Y617" s="113">
        <v>63</v>
      </c>
      <c r="Z617" s="113">
        <v>0</v>
      </c>
      <c r="AA617" s="114" t="s">
        <v>857</v>
      </c>
      <c r="AB617" s="108">
        <v>984</v>
      </c>
      <c r="AC617" s="109" t="s">
        <v>857</v>
      </c>
      <c r="AD617" s="196" t="s">
        <v>1275</v>
      </c>
      <c r="AE617" s="196" t="s">
        <v>857</v>
      </c>
      <c r="AF617" s="197">
        <f>AE617-AD617</f>
        <v>-24</v>
      </c>
      <c r="AG617" s="198">
        <f>IF(AI617="SI",0,J617)</f>
        <v>250</v>
      </c>
      <c r="AH617" s="199">
        <f>AG617*AF617</f>
        <v>-6000</v>
      </c>
      <c r="AI617" s="200"/>
    </row>
    <row r="618" spans="1:35" ht="36">
      <c r="A618" s="108">
        <v>2019</v>
      </c>
      <c r="B618" s="108">
        <v>311</v>
      </c>
      <c r="C618" s="109" t="s">
        <v>857</v>
      </c>
      <c r="D618" s="194" t="s">
        <v>1214</v>
      </c>
      <c r="E618" s="109" t="s">
        <v>1017</v>
      </c>
      <c r="F618" s="201" t="s">
        <v>1215</v>
      </c>
      <c r="G618" s="112">
        <v>1396.71</v>
      </c>
      <c r="H618" s="112">
        <v>126.97</v>
      </c>
      <c r="I618" s="143" t="s">
        <v>79</v>
      </c>
      <c r="J618" s="112">
        <f>IF(I618="SI",G618-H618,G618)</f>
        <v>1269.74</v>
      </c>
      <c r="K618" s="195" t="s">
        <v>84</v>
      </c>
      <c r="L618" s="108">
        <v>2019</v>
      </c>
      <c r="M618" s="108">
        <v>4039</v>
      </c>
      <c r="N618" s="109" t="s">
        <v>857</v>
      </c>
      <c r="O618" s="111" t="s">
        <v>817</v>
      </c>
      <c r="P618" s="109" t="s">
        <v>128</v>
      </c>
      <c r="Q618" s="109" t="s">
        <v>128</v>
      </c>
      <c r="R618" s="108">
        <v>1</v>
      </c>
      <c r="S618" s="111" t="s">
        <v>85</v>
      </c>
      <c r="T618" s="108">
        <v>1090503</v>
      </c>
      <c r="U618" s="108">
        <v>3550</v>
      </c>
      <c r="V618" s="108">
        <v>2</v>
      </c>
      <c r="W618" s="108">
        <v>2</v>
      </c>
      <c r="X618" s="113">
        <v>2019</v>
      </c>
      <c r="Y618" s="113">
        <v>113</v>
      </c>
      <c r="Z618" s="113">
        <v>0</v>
      </c>
      <c r="AA618" s="114" t="s">
        <v>1001</v>
      </c>
      <c r="AB618" s="108">
        <v>1157</v>
      </c>
      <c r="AC618" s="109" t="s">
        <v>1001</v>
      </c>
      <c r="AD618" s="196" t="s">
        <v>1216</v>
      </c>
      <c r="AE618" s="196" t="s">
        <v>1001</v>
      </c>
      <c r="AF618" s="197">
        <f>AE618-AD618</f>
        <v>-1</v>
      </c>
      <c r="AG618" s="198">
        <f>IF(AI618="SI",0,J618)</f>
        <v>1269.74</v>
      </c>
      <c r="AH618" s="199">
        <f>AG618*AF618</f>
        <v>-1269.74</v>
      </c>
      <c r="AI618" s="200"/>
    </row>
    <row r="619" spans="1:35" ht="36">
      <c r="A619" s="108">
        <v>2019</v>
      </c>
      <c r="B619" s="108">
        <v>313</v>
      </c>
      <c r="C619" s="109" t="s">
        <v>1190</v>
      </c>
      <c r="D619" s="194" t="s">
        <v>1217</v>
      </c>
      <c r="E619" s="109" t="s">
        <v>1017</v>
      </c>
      <c r="F619" s="201" t="s">
        <v>1218</v>
      </c>
      <c r="G619" s="112">
        <v>322.54</v>
      </c>
      <c r="H619" s="112">
        <v>58.16</v>
      </c>
      <c r="I619" s="143" t="s">
        <v>79</v>
      </c>
      <c r="J619" s="112">
        <f>IF(I619="SI",G619-H619,G619)</f>
        <v>264.38</v>
      </c>
      <c r="K619" s="195" t="s">
        <v>1219</v>
      </c>
      <c r="L619" s="108">
        <v>2019</v>
      </c>
      <c r="M619" s="108">
        <v>4056</v>
      </c>
      <c r="N619" s="109" t="s">
        <v>1069</v>
      </c>
      <c r="O619" s="111" t="s">
        <v>403</v>
      </c>
      <c r="P619" s="109" t="s">
        <v>404</v>
      </c>
      <c r="Q619" s="109" t="s">
        <v>405</v>
      </c>
      <c r="R619" s="108">
        <v>2</v>
      </c>
      <c r="S619" s="111" t="s">
        <v>103</v>
      </c>
      <c r="T619" s="108">
        <v>1010702</v>
      </c>
      <c r="U619" s="108">
        <v>680</v>
      </c>
      <c r="V619" s="108">
        <v>2</v>
      </c>
      <c r="W619" s="108">
        <v>1</v>
      </c>
      <c r="X619" s="113">
        <v>2019</v>
      </c>
      <c r="Y619" s="113">
        <v>179</v>
      </c>
      <c r="Z619" s="113">
        <v>0</v>
      </c>
      <c r="AA619" s="114" t="s">
        <v>1220</v>
      </c>
      <c r="AB619" s="108">
        <v>1086</v>
      </c>
      <c r="AC619" s="109" t="s">
        <v>1220</v>
      </c>
      <c r="AD619" s="196" t="s">
        <v>1216</v>
      </c>
      <c r="AE619" s="196" t="s">
        <v>1220</v>
      </c>
      <c r="AF619" s="197">
        <f>AE619-AD619</f>
        <v>-34</v>
      </c>
      <c r="AG619" s="198">
        <f>IF(AI619="SI",0,J619)</f>
        <v>264.38</v>
      </c>
      <c r="AH619" s="199">
        <f>AG619*AF619</f>
        <v>-8988.92</v>
      </c>
      <c r="AI619" s="200"/>
    </row>
    <row r="620" spans="1:35" ht="24">
      <c r="A620" s="108">
        <v>2019</v>
      </c>
      <c r="B620" s="108">
        <v>314</v>
      </c>
      <c r="C620" s="109" t="s">
        <v>1190</v>
      </c>
      <c r="D620" s="194" t="s">
        <v>1221</v>
      </c>
      <c r="E620" s="109" t="s">
        <v>1222</v>
      </c>
      <c r="F620" s="201" t="s">
        <v>1223</v>
      </c>
      <c r="G620" s="112">
        <v>5.15</v>
      </c>
      <c r="H620" s="112">
        <v>0.93</v>
      </c>
      <c r="I620" s="143" t="s">
        <v>79</v>
      </c>
      <c r="J620" s="112">
        <f>IF(I620="SI",G620-H620,G620)</f>
        <v>4.220000000000001</v>
      </c>
      <c r="K620" s="195" t="s">
        <v>428</v>
      </c>
      <c r="L620" s="108">
        <v>2019</v>
      </c>
      <c r="M620" s="108">
        <v>4051</v>
      </c>
      <c r="N620" s="109" t="s">
        <v>857</v>
      </c>
      <c r="O620" s="111" t="s">
        <v>308</v>
      </c>
      <c r="P620" s="109" t="s">
        <v>309</v>
      </c>
      <c r="Q620" s="109" t="s">
        <v>309</v>
      </c>
      <c r="R620" s="108">
        <v>1</v>
      </c>
      <c r="S620" s="111" t="s">
        <v>85</v>
      </c>
      <c r="T620" s="108">
        <v>1040103</v>
      </c>
      <c r="U620" s="108">
        <v>1460</v>
      </c>
      <c r="V620" s="108">
        <v>4</v>
      </c>
      <c r="W620" s="108">
        <v>3</v>
      </c>
      <c r="X620" s="113">
        <v>2019</v>
      </c>
      <c r="Y620" s="113">
        <v>58</v>
      </c>
      <c r="Z620" s="113">
        <v>0</v>
      </c>
      <c r="AA620" s="114" t="s">
        <v>1220</v>
      </c>
      <c r="AB620" s="108">
        <v>1088</v>
      </c>
      <c r="AC620" s="109" t="s">
        <v>1220</v>
      </c>
      <c r="AD620" s="196" t="s">
        <v>1086</v>
      </c>
      <c r="AE620" s="196" t="s">
        <v>1220</v>
      </c>
      <c r="AF620" s="197">
        <f>AE620-AD620</f>
        <v>-3</v>
      </c>
      <c r="AG620" s="198">
        <f>IF(AI620="SI",0,J620)</f>
        <v>4.220000000000001</v>
      </c>
      <c r="AH620" s="199">
        <f>AG620*AF620</f>
        <v>-12.660000000000002</v>
      </c>
      <c r="AI620" s="200"/>
    </row>
    <row r="621" spans="1:35" ht="24">
      <c r="A621" s="108">
        <v>2019</v>
      </c>
      <c r="B621" s="108">
        <v>314</v>
      </c>
      <c r="C621" s="109" t="s">
        <v>1190</v>
      </c>
      <c r="D621" s="194" t="s">
        <v>1221</v>
      </c>
      <c r="E621" s="109" t="s">
        <v>1222</v>
      </c>
      <c r="F621" s="201" t="s">
        <v>1223</v>
      </c>
      <c r="G621" s="112">
        <v>5.96</v>
      </c>
      <c r="H621" s="112">
        <v>1.07</v>
      </c>
      <c r="I621" s="143" t="s">
        <v>79</v>
      </c>
      <c r="J621" s="112">
        <f>IF(I621="SI",G621-H621,G621)</f>
        <v>4.89</v>
      </c>
      <c r="K621" s="195" t="s">
        <v>428</v>
      </c>
      <c r="L621" s="108">
        <v>2019</v>
      </c>
      <c r="M621" s="108">
        <v>4051</v>
      </c>
      <c r="N621" s="109" t="s">
        <v>857</v>
      </c>
      <c r="O621" s="111" t="s">
        <v>308</v>
      </c>
      <c r="P621" s="109" t="s">
        <v>309</v>
      </c>
      <c r="Q621" s="109" t="s">
        <v>309</v>
      </c>
      <c r="R621" s="108">
        <v>1</v>
      </c>
      <c r="S621" s="111" t="s">
        <v>85</v>
      </c>
      <c r="T621" s="108">
        <v>1040203</v>
      </c>
      <c r="U621" s="108">
        <v>1570</v>
      </c>
      <c r="V621" s="108">
        <v>4</v>
      </c>
      <c r="W621" s="108">
        <v>3</v>
      </c>
      <c r="X621" s="113">
        <v>2019</v>
      </c>
      <c r="Y621" s="113">
        <v>59</v>
      </c>
      <c r="Z621" s="113">
        <v>0</v>
      </c>
      <c r="AA621" s="114" t="s">
        <v>1220</v>
      </c>
      <c r="AB621" s="108">
        <v>1089</v>
      </c>
      <c r="AC621" s="109" t="s">
        <v>1220</v>
      </c>
      <c r="AD621" s="196" t="s">
        <v>1086</v>
      </c>
      <c r="AE621" s="196" t="s">
        <v>1220</v>
      </c>
      <c r="AF621" s="197">
        <f>AE621-AD621</f>
        <v>-3</v>
      </c>
      <c r="AG621" s="198">
        <f>IF(AI621="SI",0,J621)</f>
        <v>4.89</v>
      </c>
      <c r="AH621" s="199">
        <f>AG621*AF621</f>
        <v>-14.669999999999998</v>
      </c>
      <c r="AI621" s="200"/>
    </row>
    <row r="622" spans="1:35" ht="24">
      <c r="A622" s="108">
        <v>2019</v>
      </c>
      <c r="B622" s="108">
        <v>314</v>
      </c>
      <c r="C622" s="109" t="s">
        <v>1190</v>
      </c>
      <c r="D622" s="194" t="s">
        <v>1221</v>
      </c>
      <c r="E622" s="109" t="s">
        <v>1222</v>
      </c>
      <c r="F622" s="201" t="s">
        <v>1223</v>
      </c>
      <c r="G622" s="112">
        <v>34.14</v>
      </c>
      <c r="H622" s="112">
        <v>6.16</v>
      </c>
      <c r="I622" s="143" t="s">
        <v>79</v>
      </c>
      <c r="J622" s="112">
        <f>IF(I622="SI",G622-H622,G622)</f>
        <v>27.98</v>
      </c>
      <c r="K622" s="195" t="s">
        <v>428</v>
      </c>
      <c r="L622" s="108">
        <v>2019</v>
      </c>
      <c r="M622" s="108">
        <v>4051</v>
      </c>
      <c r="N622" s="109" t="s">
        <v>857</v>
      </c>
      <c r="O622" s="111" t="s">
        <v>308</v>
      </c>
      <c r="P622" s="109" t="s">
        <v>309</v>
      </c>
      <c r="Q622" s="109" t="s">
        <v>309</v>
      </c>
      <c r="R622" s="108">
        <v>1</v>
      </c>
      <c r="S622" s="111" t="s">
        <v>85</v>
      </c>
      <c r="T622" s="108">
        <v>1010303</v>
      </c>
      <c r="U622" s="108">
        <v>250</v>
      </c>
      <c r="V622" s="108">
        <v>2</v>
      </c>
      <c r="W622" s="108">
        <v>1</v>
      </c>
      <c r="X622" s="113">
        <v>2019</v>
      </c>
      <c r="Y622" s="113">
        <v>57</v>
      </c>
      <c r="Z622" s="113">
        <v>0</v>
      </c>
      <c r="AA622" s="114" t="s">
        <v>1220</v>
      </c>
      <c r="AB622" s="108">
        <v>1087</v>
      </c>
      <c r="AC622" s="109" t="s">
        <v>1220</v>
      </c>
      <c r="AD622" s="196" t="s">
        <v>1086</v>
      </c>
      <c r="AE622" s="196" t="s">
        <v>1220</v>
      </c>
      <c r="AF622" s="197">
        <f>AE622-AD622</f>
        <v>-3</v>
      </c>
      <c r="AG622" s="198">
        <f>IF(AI622="SI",0,J622)</f>
        <v>27.98</v>
      </c>
      <c r="AH622" s="199">
        <f>AG622*AF622</f>
        <v>-83.94</v>
      </c>
      <c r="AI622" s="200"/>
    </row>
    <row r="623" spans="1:35" ht="48">
      <c r="A623" s="108">
        <v>2019</v>
      </c>
      <c r="B623" s="108">
        <v>315</v>
      </c>
      <c r="C623" s="109" t="s">
        <v>1190</v>
      </c>
      <c r="D623" s="194" t="s">
        <v>1224</v>
      </c>
      <c r="E623" s="109" t="s">
        <v>1017</v>
      </c>
      <c r="F623" s="201" t="s">
        <v>1225</v>
      </c>
      <c r="G623" s="112">
        <v>414.8</v>
      </c>
      <c r="H623" s="112">
        <v>74.8</v>
      </c>
      <c r="I623" s="143" t="s">
        <v>79</v>
      </c>
      <c r="J623" s="112">
        <f>IF(I623="SI",G623-H623,G623)</f>
        <v>340</v>
      </c>
      <c r="K623" s="195" t="s">
        <v>473</v>
      </c>
      <c r="L623" s="108">
        <v>2019</v>
      </c>
      <c r="M623" s="108">
        <v>4082</v>
      </c>
      <c r="N623" s="109" t="s">
        <v>1190</v>
      </c>
      <c r="O623" s="111" t="s">
        <v>294</v>
      </c>
      <c r="P623" s="109" t="s">
        <v>295</v>
      </c>
      <c r="Q623" s="109" t="s">
        <v>84</v>
      </c>
      <c r="R623" s="108">
        <v>1</v>
      </c>
      <c r="S623" s="111" t="s">
        <v>85</v>
      </c>
      <c r="T623" s="108">
        <v>1010503</v>
      </c>
      <c r="U623" s="108">
        <v>470</v>
      </c>
      <c r="V623" s="108">
        <v>4</v>
      </c>
      <c r="W623" s="108">
        <v>1</v>
      </c>
      <c r="X623" s="113">
        <v>2019</v>
      </c>
      <c r="Y623" s="113">
        <v>17</v>
      </c>
      <c r="Z623" s="113">
        <v>0</v>
      </c>
      <c r="AA623" s="114" t="s">
        <v>1220</v>
      </c>
      <c r="AB623" s="108">
        <v>1085</v>
      </c>
      <c r="AC623" s="109" t="s">
        <v>1220</v>
      </c>
      <c r="AD623" s="196" t="s">
        <v>1086</v>
      </c>
      <c r="AE623" s="196" t="s">
        <v>1220</v>
      </c>
      <c r="AF623" s="197">
        <f>AE623-AD623</f>
        <v>-3</v>
      </c>
      <c r="AG623" s="198">
        <f>IF(AI623="SI",0,J623)</f>
        <v>340</v>
      </c>
      <c r="AH623" s="199">
        <f>AG623*AF623</f>
        <v>-1020</v>
      </c>
      <c r="AI623" s="200"/>
    </row>
    <row r="624" spans="1:35" ht="84">
      <c r="A624" s="108">
        <v>2019</v>
      </c>
      <c r="B624" s="108">
        <v>316</v>
      </c>
      <c r="C624" s="109" t="s">
        <v>1185</v>
      </c>
      <c r="D624" s="194" t="s">
        <v>1226</v>
      </c>
      <c r="E624" s="109" t="s">
        <v>1227</v>
      </c>
      <c r="F624" s="201" t="s">
        <v>1228</v>
      </c>
      <c r="G624" s="112">
        <v>18079.9</v>
      </c>
      <c r="H624" s="112">
        <v>1643.63</v>
      </c>
      <c r="I624" s="143" t="s">
        <v>79</v>
      </c>
      <c r="J624" s="112">
        <f>IF(I624="SI",G624-H624,G624)</f>
        <v>16436.27</v>
      </c>
      <c r="K624" s="195" t="s">
        <v>1229</v>
      </c>
      <c r="L624" s="108">
        <v>2019</v>
      </c>
      <c r="M624" s="108">
        <v>4202</v>
      </c>
      <c r="N624" s="109" t="s">
        <v>1227</v>
      </c>
      <c r="O624" s="111" t="s">
        <v>1230</v>
      </c>
      <c r="P624" s="109" t="s">
        <v>1231</v>
      </c>
      <c r="Q624" s="109" t="s">
        <v>84</v>
      </c>
      <c r="R624" s="108">
        <v>3</v>
      </c>
      <c r="S624" s="111" t="s">
        <v>162</v>
      </c>
      <c r="T624" s="108">
        <v>2040201</v>
      </c>
      <c r="U624" s="108">
        <v>7130</v>
      </c>
      <c r="V624" s="108">
        <v>18</v>
      </c>
      <c r="W624" s="108">
        <v>1</v>
      </c>
      <c r="X624" s="113">
        <v>2019</v>
      </c>
      <c r="Y624" s="113">
        <v>98</v>
      </c>
      <c r="Z624" s="113">
        <v>8</v>
      </c>
      <c r="AA624" s="114" t="s">
        <v>84</v>
      </c>
      <c r="AB624" s="108">
        <v>1096</v>
      </c>
      <c r="AC624" s="109" t="s">
        <v>1232</v>
      </c>
      <c r="AD624" s="196" t="s">
        <v>1483</v>
      </c>
      <c r="AE624" s="196" t="s">
        <v>1232</v>
      </c>
      <c r="AF624" s="197">
        <f>AE624-AD624</f>
        <v>-8</v>
      </c>
      <c r="AG624" s="198">
        <f>IF(AI624="SI",0,J624)</f>
        <v>16436.27</v>
      </c>
      <c r="AH624" s="199">
        <f>AG624*AF624</f>
        <v>-131490.16</v>
      </c>
      <c r="AI624" s="200"/>
    </row>
    <row r="625" spans="1:35" ht="84">
      <c r="A625" s="108">
        <v>2019</v>
      </c>
      <c r="B625" s="108">
        <v>316</v>
      </c>
      <c r="C625" s="109" t="s">
        <v>1185</v>
      </c>
      <c r="D625" s="194" t="s">
        <v>1226</v>
      </c>
      <c r="E625" s="109" t="s">
        <v>1227</v>
      </c>
      <c r="F625" s="201" t="s">
        <v>1228</v>
      </c>
      <c r="G625" s="112">
        <v>16500</v>
      </c>
      <c r="H625" s="112">
        <v>1500</v>
      </c>
      <c r="I625" s="143" t="s">
        <v>79</v>
      </c>
      <c r="J625" s="112">
        <f>IF(I625="SI",G625-H625,G625)</f>
        <v>15000</v>
      </c>
      <c r="K625" s="195" t="s">
        <v>1229</v>
      </c>
      <c r="L625" s="108">
        <v>2019</v>
      </c>
      <c r="M625" s="108">
        <v>4202</v>
      </c>
      <c r="N625" s="109" t="s">
        <v>1227</v>
      </c>
      <c r="O625" s="111" t="s">
        <v>1230</v>
      </c>
      <c r="P625" s="109" t="s">
        <v>1231</v>
      </c>
      <c r="Q625" s="109" t="s">
        <v>84</v>
      </c>
      <c r="R625" s="108">
        <v>3</v>
      </c>
      <c r="S625" s="111" t="s">
        <v>162</v>
      </c>
      <c r="T625" s="108">
        <v>2040201</v>
      </c>
      <c r="U625" s="108">
        <v>7130</v>
      </c>
      <c r="V625" s="108">
        <v>18</v>
      </c>
      <c r="W625" s="108">
        <v>1</v>
      </c>
      <c r="X625" s="113">
        <v>2019</v>
      </c>
      <c r="Y625" s="113">
        <v>98</v>
      </c>
      <c r="Z625" s="113">
        <v>8</v>
      </c>
      <c r="AA625" s="114" t="s">
        <v>84</v>
      </c>
      <c r="AB625" s="108">
        <v>1090</v>
      </c>
      <c r="AC625" s="109" t="s">
        <v>1220</v>
      </c>
      <c r="AD625" s="196" t="s">
        <v>1483</v>
      </c>
      <c r="AE625" s="196" t="s">
        <v>1220</v>
      </c>
      <c r="AF625" s="197">
        <f>AE625-AD625</f>
        <v>-24</v>
      </c>
      <c r="AG625" s="198">
        <f>IF(AI625="SI",0,J625)</f>
        <v>15000</v>
      </c>
      <c r="AH625" s="199">
        <f>AG625*AF625</f>
        <v>-360000</v>
      </c>
      <c r="AI625" s="200"/>
    </row>
    <row r="626" spans="1:35" ht="84">
      <c r="A626" s="108">
        <v>2019</v>
      </c>
      <c r="B626" s="108">
        <v>316</v>
      </c>
      <c r="C626" s="109" t="s">
        <v>1185</v>
      </c>
      <c r="D626" s="194" t="s">
        <v>1226</v>
      </c>
      <c r="E626" s="109" t="s">
        <v>1227</v>
      </c>
      <c r="F626" s="201" t="s">
        <v>1228</v>
      </c>
      <c r="G626" s="112">
        <v>15400</v>
      </c>
      <c r="H626" s="112">
        <v>1400</v>
      </c>
      <c r="I626" s="143" t="s">
        <v>79</v>
      </c>
      <c r="J626" s="112">
        <f>IF(I626="SI",G626-H626,G626)</f>
        <v>14000</v>
      </c>
      <c r="K626" s="195" t="s">
        <v>1229</v>
      </c>
      <c r="L626" s="108">
        <v>2019</v>
      </c>
      <c r="M626" s="108">
        <v>4202</v>
      </c>
      <c r="N626" s="109" t="s">
        <v>1227</v>
      </c>
      <c r="O626" s="111" t="s">
        <v>1230</v>
      </c>
      <c r="P626" s="109" t="s">
        <v>1231</v>
      </c>
      <c r="Q626" s="109" t="s">
        <v>84</v>
      </c>
      <c r="R626" s="108">
        <v>3</v>
      </c>
      <c r="S626" s="111" t="s">
        <v>162</v>
      </c>
      <c r="T626" s="108">
        <v>2040201</v>
      </c>
      <c r="U626" s="108">
        <v>7130</v>
      </c>
      <c r="V626" s="108">
        <v>18</v>
      </c>
      <c r="W626" s="108">
        <v>1</v>
      </c>
      <c r="X626" s="113">
        <v>2019</v>
      </c>
      <c r="Y626" s="113">
        <v>98</v>
      </c>
      <c r="Z626" s="113">
        <v>8</v>
      </c>
      <c r="AA626" s="114" t="s">
        <v>84</v>
      </c>
      <c r="AB626" s="108">
        <v>1093</v>
      </c>
      <c r="AC626" s="109" t="s">
        <v>1233</v>
      </c>
      <c r="AD626" s="196" t="s">
        <v>1483</v>
      </c>
      <c r="AE626" s="196" t="s">
        <v>1233</v>
      </c>
      <c r="AF626" s="197">
        <f>AE626-AD626</f>
        <v>-15</v>
      </c>
      <c r="AG626" s="198">
        <f>IF(AI626="SI",0,J626)</f>
        <v>14000</v>
      </c>
      <c r="AH626" s="199">
        <f>AG626*AF626</f>
        <v>-210000</v>
      </c>
      <c r="AI626" s="200"/>
    </row>
    <row r="627" spans="1:35" ht="96">
      <c r="A627" s="108">
        <v>2019</v>
      </c>
      <c r="B627" s="108">
        <v>317</v>
      </c>
      <c r="C627" s="109" t="s">
        <v>1185</v>
      </c>
      <c r="D627" s="194" t="s">
        <v>1234</v>
      </c>
      <c r="E627" s="109" t="s">
        <v>1185</v>
      </c>
      <c r="F627" s="201" t="s">
        <v>1235</v>
      </c>
      <c r="G627" s="112">
        <v>2791.36</v>
      </c>
      <c r="H627" s="112">
        <v>503.36</v>
      </c>
      <c r="I627" s="143" t="s">
        <v>157</v>
      </c>
      <c r="J627" s="112">
        <f>IF(I627="SI",G627-H627,G627)</f>
        <v>2791.36</v>
      </c>
      <c r="K627" s="195" t="s">
        <v>1236</v>
      </c>
      <c r="L627" s="108">
        <v>2019</v>
      </c>
      <c r="M627" s="108">
        <v>4220</v>
      </c>
      <c r="N627" s="109" t="s">
        <v>1185</v>
      </c>
      <c r="O627" s="111" t="s">
        <v>751</v>
      </c>
      <c r="P627" s="109" t="s">
        <v>752</v>
      </c>
      <c r="Q627" s="109" t="s">
        <v>753</v>
      </c>
      <c r="R627" s="108">
        <v>3</v>
      </c>
      <c r="S627" s="111" t="s">
        <v>162</v>
      </c>
      <c r="T627" s="108">
        <v>2090307</v>
      </c>
      <c r="U627" s="108">
        <v>8790</v>
      </c>
      <c r="V627" s="108">
        <v>4</v>
      </c>
      <c r="W627" s="108">
        <v>1</v>
      </c>
      <c r="X627" s="113">
        <v>2019</v>
      </c>
      <c r="Y627" s="113">
        <v>97</v>
      </c>
      <c r="Z627" s="113">
        <v>0</v>
      </c>
      <c r="AA627" s="114" t="s">
        <v>84</v>
      </c>
      <c r="AB627" s="108">
        <v>1153</v>
      </c>
      <c r="AC627" s="109" t="s">
        <v>1001</v>
      </c>
      <c r="AD627" s="196" t="s">
        <v>1237</v>
      </c>
      <c r="AE627" s="196" t="s">
        <v>1001</v>
      </c>
      <c r="AF627" s="197">
        <f>AE627-AD627</f>
        <v>8</v>
      </c>
      <c r="AG627" s="198">
        <f>IF(AI627="SI",0,J627)</f>
        <v>2791.36</v>
      </c>
      <c r="AH627" s="199">
        <f>AG627*AF627</f>
        <v>22330.88</v>
      </c>
      <c r="AI627" s="200"/>
    </row>
    <row r="628" spans="1:35" ht="84">
      <c r="A628" s="108">
        <v>2019</v>
      </c>
      <c r="B628" s="108">
        <v>318</v>
      </c>
      <c r="C628" s="109" t="s">
        <v>1185</v>
      </c>
      <c r="D628" s="194" t="s">
        <v>1238</v>
      </c>
      <c r="E628" s="109" t="s">
        <v>1192</v>
      </c>
      <c r="F628" s="201" t="s">
        <v>1239</v>
      </c>
      <c r="G628" s="112">
        <v>52.3</v>
      </c>
      <c r="H628" s="112">
        <v>0</v>
      </c>
      <c r="I628" s="143" t="s">
        <v>79</v>
      </c>
      <c r="J628" s="112">
        <f>IF(I628="SI",G628-H628,G628)</f>
        <v>52.3</v>
      </c>
      <c r="K628" s="195" t="s">
        <v>196</v>
      </c>
      <c r="L628" s="108">
        <v>2019</v>
      </c>
      <c r="M628" s="108">
        <v>4219</v>
      </c>
      <c r="N628" s="109" t="s">
        <v>1185</v>
      </c>
      <c r="O628" s="111" t="s">
        <v>198</v>
      </c>
      <c r="P628" s="109" t="s">
        <v>199</v>
      </c>
      <c r="Q628" s="109" t="s">
        <v>84</v>
      </c>
      <c r="R628" s="108">
        <v>2</v>
      </c>
      <c r="S628" s="111" t="s">
        <v>103</v>
      </c>
      <c r="T628" s="108">
        <v>1080102</v>
      </c>
      <c r="U628" s="108">
        <v>2770</v>
      </c>
      <c r="V628" s="108">
        <v>4</v>
      </c>
      <c r="W628" s="108">
        <v>1</v>
      </c>
      <c r="X628" s="113">
        <v>2019</v>
      </c>
      <c r="Y628" s="113">
        <v>307</v>
      </c>
      <c r="Z628" s="113">
        <v>0</v>
      </c>
      <c r="AA628" s="114" t="s">
        <v>1128</v>
      </c>
      <c r="AB628" s="108">
        <v>1130</v>
      </c>
      <c r="AC628" s="109" t="s">
        <v>1001</v>
      </c>
      <c r="AD628" s="196" t="s">
        <v>1237</v>
      </c>
      <c r="AE628" s="196" t="s">
        <v>1237</v>
      </c>
      <c r="AF628" s="197">
        <f>AE628-AD628</f>
        <v>0</v>
      </c>
      <c r="AG628" s="198">
        <f>IF(AI628="SI",0,J628)</f>
        <v>52.3</v>
      </c>
      <c r="AH628" s="199">
        <f>AG628*AF628</f>
        <v>0</v>
      </c>
      <c r="AI628" s="200"/>
    </row>
    <row r="629" spans="1:35" ht="84">
      <c r="A629" s="108">
        <v>2019</v>
      </c>
      <c r="B629" s="108">
        <v>318</v>
      </c>
      <c r="C629" s="109" t="s">
        <v>1185</v>
      </c>
      <c r="D629" s="194" t="s">
        <v>1238</v>
      </c>
      <c r="E629" s="109" t="s">
        <v>1192</v>
      </c>
      <c r="F629" s="201" t="s">
        <v>1240</v>
      </c>
      <c r="G629" s="112">
        <v>11.51</v>
      </c>
      <c r="H629" s="112">
        <v>11.51</v>
      </c>
      <c r="I629" s="143" t="s">
        <v>79</v>
      </c>
      <c r="J629" s="112">
        <f>IF(I629="SI",G629-H629,G629)</f>
        <v>0</v>
      </c>
      <c r="K629" s="195" t="s">
        <v>196</v>
      </c>
      <c r="L629" s="108">
        <v>2019</v>
      </c>
      <c r="M629" s="108">
        <v>4219</v>
      </c>
      <c r="N629" s="109" t="s">
        <v>1185</v>
      </c>
      <c r="O629" s="111" t="s">
        <v>198</v>
      </c>
      <c r="P629" s="109" t="s">
        <v>199</v>
      </c>
      <c r="Q629" s="109" t="s">
        <v>84</v>
      </c>
      <c r="R629" s="108">
        <v>2</v>
      </c>
      <c r="S629" s="111" t="s">
        <v>103</v>
      </c>
      <c r="T629" s="108">
        <v>1080102</v>
      </c>
      <c r="U629" s="108">
        <v>2770</v>
      </c>
      <c r="V629" s="108">
        <v>4</v>
      </c>
      <c r="W629" s="108">
        <v>1</v>
      </c>
      <c r="X629" s="113">
        <v>2019</v>
      </c>
      <c r="Y629" s="113">
        <v>307</v>
      </c>
      <c r="Z629" s="113">
        <v>0</v>
      </c>
      <c r="AA629" s="114" t="s">
        <v>1128</v>
      </c>
      <c r="AB629" s="108">
        <v>1132</v>
      </c>
      <c r="AC629" s="109" t="s">
        <v>1001</v>
      </c>
      <c r="AD629" s="196" t="s">
        <v>1237</v>
      </c>
      <c r="AE629" s="196" t="s">
        <v>1237</v>
      </c>
      <c r="AF629" s="197">
        <f>AE629-AD629</f>
        <v>0</v>
      </c>
      <c r="AG629" s="198">
        <f>IF(AI629="SI",0,J629)</f>
        <v>0</v>
      </c>
      <c r="AH629" s="199">
        <f>AG629*AF629</f>
        <v>0</v>
      </c>
      <c r="AI629" s="200"/>
    </row>
    <row r="630" spans="1:35" ht="84">
      <c r="A630" s="108">
        <v>2019</v>
      </c>
      <c r="B630" s="108">
        <v>318</v>
      </c>
      <c r="C630" s="109" t="s">
        <v>1185</v>
      </c>
      <c r="D630" s="194" t="s">
        <v>1238</v>
      </c>
      <c r="E630" s="109" t="s">
        <v>1192</v>
      </c>
      <c r="F630" s="201" t="s">
        <v>1239</v>
      </c>
      <c r="G630" s="112">
        <v>88.25</v>
      </c>
      <c r="H630" s="112">
        <v>0</v>
      </c>
      <c r="I630" s="143" t="s">
        <v>79</v>
      </c>
      <c r="J630" s="112">
        <f>IF(I630="SI",G630-H630,G630)</f>
        <v>88.25</v>
      </c>
      <c r="K630" s="195" t="s">
        <v>196</v>
      </c>
      <c r="L630" s="108">
        <v>2019</v>
      </c>
      <c r="M630" s="108">
        <v>4219</v>
      </c>
      <c r="N630" s="109" t="s">
        <v>1185</v>
      </c>
      <c r="O630" s="111" t="s">
        <v>198</v>
      </c>
      <c r="P630" s="109" t="s">
        <v>199</v>
      </c>
      <c r="Q630" s="109" t="s">
        <v>84</v>
      </c>
      <c r="R630" s="108">
        <v>2</v>
      </c>
      <c r="S630" s="111" t="s">
        <v>103</v>
      </c>
      <c r="T630" s="108">
        <v>1040502</v>
      </c>
      <c r="U630" s="108">
        <v>1890</v>
      </c>
      <c r="V630" s="108">
        <v>2</v>
      </c>
      <c r="W630" s="108">
        <v>1</v>
      </c>
      <c r="X630" s="113">
        <v>2019</v>
      </c>
      <c r="Y630" s="113">
        <v>306</v>
      </c>
      <c r="Z630" s="113">
        <v>0</v>
      </c>
      <c r="AA630" s="114" t="s">
        <v>1128</v>
      </c>
      <c r="AB630" s="108">
        <v>1129</v>
      </c>
      <c r="AC630" s="109" t="s">
        <v>1001</v>
      </c>
      <c r="AD630" s="196" t="s">
        <v>1237</v>
      </c>
      <c r="AE630" s="196" t="s">
        <v>1237</v>
      </c>
      <c r="AF630" s="197">
        <f>AE630-AD630</f>
        <v>0</v>
      </c>
      <c r="AG630" s="198">
        <f>IF(AI630="SI",0,J630)</f>
        <v>88.25</v>
      </c>
      <c r="AH630" s="199">
        <f>AG630*AF630</f>
        <v>0</v>
      </c>
      <c r="AI630" s="200"/>
    </row>
    <row r="631" spans="1:35" ht="84">
      <c r="A631" s="108">
        <v>2019</v>
      </c>
      <c r="B631" s="108">
        <v>318</v>
      </c>
      <c r="C631" s="109" t="s">
        <v>1185</v>
      </c>
      <c r="D631" s="194" t="s">
        <v>1238</v>
      </c>
      <c r="E631" s="109" t="s">
        <v>1192</v>
      </c>
      <c r="F631" s="201" t="s">
        <v>1239</v>
      </c>
      <c r="G631" s="112">
        <v>19.41</v>
      </c>
      <c r="H631" s="112">
        <v>19.41</v>
      </c>
      <c r="I631" s="143" t="s">
        <v>79</v>
      </c>
      <c r="J631" s="112">
        <f>IF(I631="SI",G631-H631,G631)</f>
        <v>0</v>
      </c>
      <c r="K631" s="195" t="s">
        <v>196</v>
      </c>
      <c r="L631" s="108">
        <v>2019</v>
      </c>
      <c r="M631" s="108">
        <v>4219</v>
      </c>
      <c r="N631" s="109" t="s">
        <v>1185</v>
      </c>
      <c r="O631" s="111" t="s">
        <v>198</v>
      </c>
      <c r="P631" s="109" t="s">
        <v>199</v>
      </c>
      <c r="Q631" s="109" t="s">
        <v>84</v>
      </c>
      <c r="R631" s="108">
        <v>2</v>
      </c>
      <c r="S631" s="111" t="s">
        <v>103</v>
      </c>
      <c r="T631" s="108">
        <v>1040502</v>
      </c>
      <c r="U631" s="108">
        <v>1890</v>
      </c>
      <c r="V631" s="108">
        <v>2</v>
      </c>
      <c r="W631" s="108">
        <v>1</v>
      </c>
      <c r="X631" s="113">
        <v>2019</v>
      </c>
      <c r="Y631" s="113">
        <v>306</v>
      </c>
      <c r="Z631" s="113">
        <v>0</v>
      </c>
      <c r="AA631" s="114" t="s">
        <v>1128</v>
      </c>
      <c r="AB631" s="108">
        <v>1131</v>
      </c>
      <c r="AC631" s="109" t="s">
        <v>1001</v>
      </c>
      <c r="AD631" s="196" t="s">
        <v>1237</v>
      </c>
      <c r="AE631" s="196" t="s">
        <v>1237</v>
      </c>
      <c r="AF631" s="197">
        <f>AE631-AD631</f>
        <v>0</v>
      </c>
      <c r="AG631" s="198">
        <f>IF(AI631="SI",0,J631)</f>
        <v>0</v>
      </c>
      <c r="AH631" s="199">
        <f>AG631*AF631</f>
        <v>0</v>
      </c>
      <c r="AI631" s="200"/>
    </row>
    <row r="632" spans="1:35" ht="24">
      <c r="A632" s="108">
        <v>2019</v>
      </c>
      <c r="B632" s="108">
        <v>321</v>
      </c>
      <c r="C632" s="109" t="s">
        <v>1241</v>
      </c>
      <c r="D632" s="194" t="s">
        <v>1242</v>
      </c>
      <c r="E632" s="109" t="s">
        <v>1243</v>
      </c>
      <c r="F632" s="201" t="s">
        <v>1244</v>
      </c>
      <c r="G632" s="112">
        <v>58.31</v>
      </c>
      <c r="H632" s="112">
        <v>0</v>
      </c>
      <c r="I632" s="143" t="s">
        <v>157</v>
      </c>
      <c r="J632" s="112">
        <f>IF(I632="SI",G632-H632,G632)</f>
        <v>58.31</v>
      </c>
      <c r="K632" s="195" t="s">
        <v>84</v>
      </c>
      <c r="L632" s="108">
        <v>2019</v>
      </c>
      <c r="M632" s="108">
        <v>4313</v>
      </c>
      <c r="N632" s="109" t="s">
        <v>1241</v>
      </c>
      <c r="O632" s="111" t="s">
        <v>220</v>
      </c>
      <c r="P632" s="109" t="s">
        <v>221</v>
      </c>
      <c r="Q632" s="109" t="s">
        <v>222</v>
      </c>
      <c r="R632" s="108">
        <v>1</v>
      </c>
      <c r="S632" s="111" t="s">
        <v>85</v>
      </c>
      <c r="T632" s="108">
        <v>1010303</v>
      </c>
      <c r="U632" s="108">
        <v>250</v>
      </c>
      <c r="V632" s="108">
        <v>2</v>
      </c>
      <c r="W632" s="108">
        <v>2</v>
      </c>
      <c r="X632" s="113">
        <v>2019</v>
      </c>
      <c r="Y632" s="113">
        <v>87</v>
      </c>
      <c r="Z632" s="113">
        <v>0</v>
      </c>
      <c r="AA632" s="114" t="s">
        <v>1128</v>
      </c>
      <c r="AB632" s="108">
        <v>1118</v>
      </c>
      <c r="AC632" s="109" t="s">
        <v>1001</v>
      </c>
      <c r="AD632" s="196" t="s">
        <v>1001</v>
      </c>
      <c r="AE632" s="196" t="s">
        <v>1001</v>
      </c>
      <c r="AF632" s="197">
        <f>AE632-AD632</f>
        <v>0</v>
      </c>
      <c r="AG632" s="198">
        <f>IF(AI632="SI",0,J632)</f>
        <v>58.31</v>
      </c>
      <c r="AH632" s="199">
        <f>AG632*AF632</f>
        <v>0</v>
      </c>
      <c r="AI632" s="200"/>
    </row>
    <row r="633" spans="1:35" ht="96">
      <c r="A633" s="108">
        <v>2019</v>
      </c>
      <c r="B633" s="108">
        <v>322</v>
      </c>
      <c r="C633" s="109" t="s">
        <v>1241</v>
      </c>
      <c r="D633" s="194" t="s">
        <v>697</v>
      </c>
      <c r="E633" s="109" t="s">
        <v>1243</v>
      </c>
      <c r="F633" s="201" t="s">
        <v>1245</v>
      </c>
      <c r="G633" s="112">
        <v>2973.5</v>
      </c>
      <c r="H633" s="112">
        <v>0</v>
      </c>
      <c r="I633" s="143" t="s">
        <v>157</v>
      </c>
      <c r="J633" s="112">
        <f>IF(I633="SI",G633-H633,G633)</f>
        <v>2973.5</v>
      </c>
      <c r="K633" s="195" t="s">
        <v>1246</v>
      </c>
      <c r="L633" s="108">
        <v>2019</v>
      </c>
      <c r="M633" s="108">
        <v>4310</v>
      </c>
      <c r="N633" s="109" t="s">
        <v>1243</v>
      </c>
      <c r="O633" s="111" t="s">
        <v>505</v>
      </c>
      <c r="P633" s="109" t="s">
        <v>506</v>
      </c>
      <c r="Q633" s="109" t="s">
        <v>507</v>
      </c>
      <c r="R633" s="108">
        <v>3</v>
      </c>
      <c r="S633" s="111" t="s">
        <v>162</v>
      </c>
      <c r="T633" s="108">
        <v>2010501</v>
      </c>
      <c r="U633" s="108">
        <v>6130</v>
      </c>
      <c r="V633" s="108">
        <v>9</v>
      </c>
      <c r="W633" s="108">
        <v>1</v>
      </c>
      <c r="X633" s="113">
        <v>2019</v>
      </c>
      <c r="Y633" s="113">
        <v>246</v>
      </c>
      <c r="Z633" s="113">
        <v>0</v>
      </c>
      <c r="AA633" s="114" t="s">
        <v>84</v>
      </c>
      <c r="AB633" s="108">
        <v>1152</v>
      </c>
      <c r="AC633" s="109" t="s">
        <v>1001</v>
      </c>
      <c r="AD633" s="196" t="s">
        <v>1247</v>
      </c>
      <c r="AE633" s="196" t="s">
        <v>1001</v>
      </c>
      <c r="AF633" s="197">
        <f>AE633-AD633</f>
        <v>-28</v>
      </c>
      <c r="AG633" s="198">
        <f>IF(AI633="SI",0,J633)</f>
        <v>2973.5</v>
      </c>
      <c r="AH633" s="199">
        <f>AG633*AF633</f>
        <v>-83258</v>
      </c>
      <c r="AI633" s="200"/>
    </row>
    <row r="634" spans="1:35" ht="48">
      <c r="A634" s="108">
        <v>2019</v>
      </c>
      <c r="B634" s="108">
        <v>324</v>
      </c>
      <c r="C634" s="109" t="s">
        <v>1248</v>
      </c>
      <c r="D634" s="194" t="s">
        <v>1249</v>
      </c>
      <c r="E634" s="109" t="s">
        <v>1241</v>
      </c>
      <c r="F634" s="201" t="s">
        <v>958</v>
      </c>
      <c r="G634" s="112">
        <v>201.3</v>
      </c>
      <c r="H634" s="112">
        <v>36.3</v>
      </c>
      <c r="I634" s="143" t="s">
        <v>79</v>
      </c>
      <c r="J634" s="112">
        <f>IF(I634="SI",G634-H634,G634)</f>
        <v>165</v>
      </c>
      <c r="K634" s="195" t="s">
        <v>84</v>
      </c>
      <c r="L634" s="108">
        <v>2019</v>
      </c>
      <c r="M634" s="108">
        <v>4322</v>
      </c>
      <c r="N634" s="109" t="s">
        <v>1248</v>
      </c>
      <c r="O634" s="111" t="s">
        <v>92</v>
      </c>
      <c r="P634" s="109" t="s">
        <v>93</v>
      </c>
      <c r="Q634" s="109" t="s">
        <v>93</v>
      </c>
      <c r="R634" s="108">
        <v>1</v>
      </c>
      <c r="S634" s="111" t="s">
        <v>85</v>
      </c>
      <c r="T634" s="108">
        <v>1090503</v>
      </c>
      <c r="U634" s="108">
        <v>3550</v>
      </c>
      <c r="V634" s="108">
        <v>2</v>
      </c>
      <c r="W634" s="108">
        <v>1</v>
      </c>
      <c r="X634" s="113">
        <v>2019</v>
      </c>
      <c r="Y634" s="113">
        <v>3</v>
      </c>
      <c r="Z634" s="113">
        <v>0</v>
      </c>
      <c r="AA634" s="114" t="s">
        <v>1001</v>
      </c>
      <c r="AB634" s="108">
        <v>1163</v>
      </c>
      <c r="AC634" s="109" t="s">
        <v>1001</v>
      </c>
      <c r="AD634" s="196" t="s">
        <v>1216</v>
      </c>
      <c r="AE634" s="196" t="s">
        <v>1001</v>
      </c>
      <c r="AF634" s="197">
        <f>AE634-AD634</f>
        <v>-1</v>
      </c>
      <c r="AG634" s="198">
        <f>IF(AI634="SI",0,J634)</f>
        <v>165</v>
      </c>
      <c r="AH634" s="199">
        <f>AG634*AF634</f>
        <v>-165</v>
      </c>
      <c r="AI634" s="200"/>
    </row>
    <row r="635" spans="1:35" ht="24">
      <c r="A635" s="108">
        <v>2019</v>
      </c>
      <c r="B635" s="108">
        <v>325</v>
      </c>
      <c r="C635" s="109" t="s">
        <v>1248</v>
      </c>
      <c r="D635" s="194" t="s">
        <v>1250</v>
      </c>
      <c r="E635" s="109" t="s">
        <v>1251</v>
      </c>
      <c r="F635" s="201" t="s">
        <v>1252</v>
      </c>
      <c r="G635" s="112">
        <v>36.65</v>
      </c>
      <c r="H635" s="112">
        <v>0</v>
      </c>
      <c r="I635" s="143" t="s">
        <v>79</v>
      </c>
      <c r="J635" s="112">
        <f>IF(I635="SI",G635-H635,G635)</f>
        <v>36.65</v>
      </c>
      <c r="K635" s="195" t="s">
        <v>534</v>
      </c>
      <c r="L635" s="108">
        <v>0</v>
      </c>
      <c r="M635" s="108">
        <v>4329</v>
      </c>
      <c r="N635" s="109"/>
      <c r="O635" s="111" t="s">
        <v>260</v>
      </c>
      <c r="P635" s="109" t="s">
        <v>261</v>
      </c>
      <c r="Q635" s="109" t="s">
        <v>261</v>
      </c>
      <c r="R635" s="108">
        <v>3</v>
      </c>
      <c r="S635" s="111" t="s">
        <v>162</v>
      </c>
      <c r="T635" s="108">
        <v>1010503</v>
      </c>
      <c r="U635" s="108">
        <v>470</v>
      </c>
      <c r="V635" s="108">
        <v>2</v>
      </c>
      <c r="W635" s="108">
        <v>2</v>
      </c>
      <c r="X635" s="113">
        <v>2019</v>
      </c>
      <c r="Y635" s="113">
        <v>93</v>
      </c>
      <c r="Z635" s="113">
        <v>0</v>
      </c>
      <c r="AA635" s="114" t="s">
        <v>1128</v>
      </c>
      <c r="AB635" s="108">
        <v>1138</v>
      </c>
      <c r="AC635" s="109" t="s">
        <v>1001</v>
      </c>
      <c r="AD635" s="196" t="s">
        <v>1253</v>
      </c>
      <c r="AE635" s="196" t="s">
        <v>1253</v>
      </c>
      <c r="AF635" s="197">
        <f>AE635-AD635</f>
        <v>0</v>
      </c>
      <c r="AG635" s="198">
        <f>IF(AI635="SI",0,J635)</f>
        <v>36.65</v>
      </c>
      <c r="AH635" s="199">
        <f>AG635*AF635</f>
        <v>0</v>
      </c>
      <c r="AI635" s="200"/>
    </row>
    <row r="636" spans="1:35" ht="24">
      <c r="A636" s="108">
        <v>2019</v>
      </c>
      <c r="B636" s="108">
        <v>325</v>
      </c>
      <c r="C636" s="109" t="s">
        <v>1248</v>
      </c>
      <c r="D636" s="194" t="s">
        <v>1250</v>
      </c>
      <c r="E636" s="109" t="s">
        <v>1251</v>
      </c>
      <c r="F636" s="201" t="s">
        <v>1252</v>
      </c>
      <c r="G636" s="112">
        <v>8.06</v>
      </c>
      <c r="H636" s="112">
        <v>8.06</v>
      </c>
      <c r="I636" s="143" t="s">
        <v>79</v>
      </c>
      <c r="J636" s="112">
        <f>IF(I636="SI",G636-H636,G636)</f>
        <v>0</v>
      </c>
      <c r="K636" s="195" t="s">
        <v>534</v>
      </c>
      <c r="L636" s="108">
        <v>0</v>
      </c>
      <c r="M636" s="108">
        <v>4329</v>
      </c>
      <c r="N636" s="109"/>
      <c r="O636" s="111" t="s">
        <v>260</v>
      </c>
      <c r="P636" s="109" t="s">
        <v>261</v>
      </c>
      <c r="Q636" s="109" t="s">
        <v>261</v>
      </c>
      <c r="R636" s="108">
        <v>3</v>
      </c>
      <c r="S636" s="111" t="s">
        <v>162</v>
      </c>
      <c r="T636" s="108">
        <v>1010503</v>
      </c>
      <c r="U636" s="108">
        <v>470</v>
      </c>
      <c r="V636" s="108">
        <v>2</v>
      </c>
      <c r="W636" s="108">
        <v>2</v>
      </c>
      <c r="X636" s="113">
        <v>2019</v>
      </c>
      <c r="Y636" s="113">
        <v>93</v>
      </c>
      <c r="Z636" s="113">
        <v>0</v>
      </c>
      <c r="AA636" s="114" t="s">
        <v>1128</v>
      </c>
      <c r="AB636" s="108">
        <v>1139</v>
      </c>
      <c r="AC636" s="109" t="s">
        <v>1001</v>
      </c>
      <c r="AD636" s="196" t="s">
        <v>1253</v>
      </c>
      <c r="AE636" s="196" t="s">
        <v>1253</v>
      </c>
      <c r="AF636" s="197">
        <f>AE636-AD636</f>
        <v>0</v>
      </c>
      <c r="AG636" s="198">
        <f>IF(AI636="SI",0,J636)</f>
        <v>0</v>
      </c>
      <c r="AH636" s="199">
        <f>AG636*AF636</f>
        <v>0</v>
      </c>
      <c r="AI636" s="200"/>
    </row>
    <row r="637" spans="1:35" ht="24">
      <c r="A637" s="108">
        <v>2019</v>
      </c>
      <c r="B637" s="108">
        <v>326</v>
      </c>
      <c r="C637" s="109" t="s">
        <v>1248</v>
      </c>
      <c r="D637" s="194" t="s">
        <v>1254</v>
      </c>
      <c r="E637" s="109" t="s">
        <v>1251</v>
      </c>
      <c r="F637" s="201" t="s">
        <v>1252</v>
      </c>
      <c r="G637" s="112">
        <v>22.9</v>
      </c>
      <c r="H637" s="112">
        <v>0</v>
      </c>
      <c r="I637" s="143" t="s">
        <v>79</v>
      </c>
      <c r="J637" s="112">
        <f>IF(I637="SI",G637-H637,G637)</f>
        <v>22.9</v>
      </c>
      <c r="K637" s="195" t="s">
        <v>534</v>
      </c>
      <c r="L637" s="108">
        <v>0</v>
      </c>
      <c r="M637" s="108">
        <v>4329</v>
      </c>
      <c r="N637" s="109"/>
      <c r="O637" s="111" t="s">
        <v>260</v>
      </c>
      <c r="P637" s="109" t="s">
        <v>261</v>
      </c>
      <c r="Q637" s="109" t="s">
        <v>261</v>
      </c>
      <c r="R637" s="108">
        <v>3</v>
      </c>
      <c r="S637" s="111" t="s">
        <v>162</v>
      </c>
      <c r="T637" s="108">
        <v>1010503</v>
      </c>
      <c r="U637" s="108">
        <v>470</v>
      </c>
      <c r="V637" s="108">
        <v>2</v>
      </c>
      <c r="W637" s="108">
        <v>2</v>
      </c>
      <c r="X637" s="113">
        <v>2019</v>
      </c>
      <c r="Y637" s="113">
        <v>93</v>
      </c>
      <c r="Z637" s="113">
        <v>0</v>
      </c>
      <c r="AA637" s="114" t="s">
        <v>1128</v>
      </c>
      <c r="AB637" s="108">
        <v>1138</v>
      </c>
      <c r="AC637" s="109" t="s">
        <v>1001</v>
      </c>
      <c r="AD637" s="196" t="s">
        <v>1253</v>
      </c>
      <c r="AE637" s="196" t="s">
        <v>1253</v>
      </c>
      <c r="AF637" s="197">
        <f>AE637-AD637</f>
        <v>0</v>
      </c>
      <c r="AG637" s="198">
        <f>IF(AI637="SI",0,J637)</f>
        <v>22.9</v>
      </c>
      <c r="AH637" s="199">
        <f>AG637*AF637</f>
        <v>0</v>
      </c>
      <c r="AI637" s="200"/>
    </row>
    <row r="638" spans="1:35" ht="24">
      <c r="A638" s="108">
        <v>2019</v>
      </c>
      <c r="B638" s="108">
        <v>326</v>
      </c>
      <c r="C638" s="109" t="s">
        <v>1248</v>
      </c>
      <c r="D638" s="194" t="s">
        <v>1254</v>
      </c>
      <c r="E638" s="109" t="s">
        <v>1251</v>
      </c>
      <c r="F638" s="201" t="s">
        <v>1252</v>
      </c>
      <c r="G638" s="112">
        <v>5.04</v>
      </c>
      <c r="H638" s="112">
        <v>5.04</v>
      </c>
      <c r="I638" s="143" t="s">
        <v>79</v>
      </c>
      <c r="J638" s="112">
        <f>IF(I638="SI",G638-H638,G638)</f>
        <v>0</v>
      </c>
      <c r="K638" s="195" t="s">
        <v>534</v>
      </c>
      <c r="L638" s="108">
        <v>0</v>
      </c>
      <c r="M638" s="108">
        <v>4329</v>
      </c>
      <c r="N638" s="109"/>
      <c r="O638" s="111" t="s">
        <v>260</v>
      </c>
      <c r="P638" s="109" t="s">
        <v>261</v>
      </c>
      <c r="Q638" s="109" t="s">
        <v>261</v>
      </c>
      <c r="R638" s="108">
        <v>3</v>
      </c>
      <c r="S638" s="111" t="s">
        <v>162</v>
      </c>
      <c r="T638" s="108">
        <v>1010503</v>
      </c>
      <c r="U638" s="108">
        <v>470</v>
      </c>
      <c r="V638" s="108">
        <v>2</v>
      </c>
      <c r="W638" s="108">
        <v>2</v>
      </c>
      <c r="X638" s="113">
        <v>2019</v>
      </c>
      <c r="Y638" s="113">
        <v>93</v>
      </c>
      <c r="Z638" s="113">
        <v>0</v>
      </c>
      <c r="AA638" s="114" t="s">
        <v>1128</v>
      </c>
      <c r="AB638" s="108">
        <v>1139</v>
      </c>
      <c r="AC638" s="109" t="s">
        <v>1001</v>
      </c>
      <c r="AD638" s="196" t="s">
        <v>1253</v>
      </c>
      <c r="AE638" s="196" t="s">
        <v>1253</v>
      </c>
      <c r="AF638" s="197">
        <f>AE638-AD638</f>
        <v>0</v>
      </c>
      <c r="AG638" s="198">
        <f>IF(AI638="SI",0,J638)</f>
        <v>0</v>
      </c>
      <c r="AH638" s="199">
        <f>AG638*AF638</f>
        <v>0</v>
      </c>
      <c r="AI638" s="200"/>
    </row>
    <row r="639" spans="1:35" ht="24">
      <c r="A639" s="108">
        <v>2019</v>
      </c>
      <c r="B639" s="108">
        <v>327</v>
      </c>
      <c r="C639" s="109" t="s">
        <v>1248</v>
      </c>
      <c r="D639" s="194" t="s">
        <v>1255</v>
      </c>
      <c r="E639" s="109" t="s">
        <v>1251</v>
      </c>
      <c r="F639" s="201" t="s">
        <v>1252</v>
      </c>
      <c r="G639" s="112">
        <v>107.1</v>
      </c>
      <c r="H639" s="112">
        <v>0</v>
      </c>
      <c r="I639" s="143" t="s">
        <v>79</v>
      </c>
      <c r="J639" s="112">
        <f>IF(I639="SI",G639-H639,G639)</f>
        <v>107.1</v>
      </c>
      <c r="K639" s="195" t="s">
        <v>534</v>
      </c>
      <c r="L639" s="108">
        <v>0</v>
      </c>
      <c r="M639" s="108">
        <v>4329</v>
      </c>
      <c r="N639" s="109"/>
      <c r="O639" s="111" t="s">
        <v>260</v>
      </c>
      <c r="P639" s="109" t="s">
        <v>261</v>
      </c>
      <c r="Q639" s="109" t="s">
        <v>261</v>
      </c>
      <c r="R639" s="108">
        <v>3</v>
      </c>
      <c r="S639" s="111" t="s">
        <v>162</v>
      </c>
      <c r="T639" s="108">
        <v>1010503</v>
      </c>
      <c r="U639" s="108">
        <v>470</v>
      </c>
      <c r="V639" s="108">
        <v>2</v>
      </c>
      <c r="W639" s="108">
        <v>2</v>
      </c>
      <c r="X639" s="113">
        <v>2019</v>
      </c>
      <c r="Y639" s="113">
        <v>93</v>
      </c>
      <c r="Z639" s="113">
        <v>0</v>
      </c>
      <c r="AA639" s="114" t="s">
        <v>1128</v>
      </c>
      <c r="AB639" s="108">
        <v>1138</v>
      </c>
      <c r="AC639" s="109" t="s">
        <v>1001</v>
      </c>
      <c r="AD639" s="196" t="s">
        <v>1253</v>
      </c>
      <c r="AE639" s="196" t="s">
        <v>1253</v>
      </c>
      <c r="AF639" s="197">
        <f>AE639-AD639</f>
        <v>0</v>
      </c>
      <c r="AG639" s="198">
        <f>IF(AI639="SI",0,J639)</f>
        <v>107.1</v>
      </c>
      <c r="AH639" s="199">
        <f>AG639*AF639</f>
        <v>0</v>
      </c>
      <c r="AI639" s="200"/>
    </row>
    <row r="640" spans="1:35" ht="24">
      <c r="A640" s="108">
        <v>2019</v>
      </c>
      <c r="B640" s="108">
        <v>327</v>
      </c>
      <c r="C640" s="109" t="s">
        <v>1248</v>
      </c>
      <c r="D640" s="194" t="s">
        <v>1255</v>
      </c>
      <c r="E640" s="109" t="s">
        <v>1251</v>
      </c>
      <c r="F640" s="201" t="s">
        <v>1252</v>
      </c>
      <c r="G640" s="112">
        <v>23.56</v>
      </c>
      <c r="H640" s="112">
        <v>23.56</v>
      </c>
      <c r="I640" s="143" t="s">
        <v>79</v>
      </c>
      <c r="J640" s="112">
        <f>IF(I640="SI",G640-H640,G640)</f>
        <v>0</v>
      </c>
      <c r="K640" s="195" t="s">
        <v>534</v>
      </c>
      <c r="L640" s="108">
        <v>0</v>
      </c>
      <c r="M640" s="108">
        <v>4329</v>
      </c>
      <c r="N640" s="109"/>
      <c r="O640" s="111" t="s">
        <v>260</v>
      </c>
      <c r="P640" s="109" t="s">
        <v>261</v>
      </c>
      <c r="Q640" s="109" t="s">
        <v>261</v>
      </c>
      <c r="R640" s="108">
        <v>3</v>
      </c>
      <c r="S640" s="111" t="s">
        <v>162</v>
      </c>
      <c r="T640" s="108">
        <v>1010503</v>
      </c>
      <c r="U640" s="108">
        <v>470</v>
      </c>
      <c r="V640" s="108">
        <v>2</v>
      </c>
      <c r="W640" s="108">
        <v>2</v>
      </c>
      <c r="X640" s="113">
        <v>2019</v>
      </c>
      <c r="Y640" s="113">
        <v>93</v>
      </c>
      <c r="Z640" s="113">
        <v>0</v>
      </c>
      <c r="AA640" s="114" t="s">
        <v>1128</v>
      </c>
      <c r="AB640" s="108">
        <v>1139</v>
      </c>
      <c r="AC640" s="109" t="s">
        <v>1001</v>
      </c>
      <c r="AD640" s="196" t="s">
        <v>1253</v>
      </c>
      <c r="AE640" s="196" t="s">
        <v>1253</v>
      </c>
      <c r="AF640" s="197">
        <f>AE640-AD640</f>
        <v>0</v>
      </c>
      <c r="AG640" s="198">
        <f>IF(AI640="SI",0,J640)</f>
        <v>0</v>
      </c>
      <c r="AH640" s="199">
        <f>AG640*AF640</f>
        <v>0</v>
      </c>
      <c r="AI640" s="200"/>
    </row>
    <row r="641" spans="1:35" ht="24">
      <c r="A641" s="108">
        <v>2019</v>
      </c>
      <c r="B641" s="108">
        <v>328</v>
      </c>
      <c r="C641" s="109" t="s">
        <v>1248</v>
      </c>
      <c r="D641" s="194" t="s">
        <v>1256</v>
      </c>
      <c r="E641" s="109" t="s">
        <v>1251</v>
      </c>
      <c r="F641" s="201" t="s">
        <v>1252</v>
      </c>
      <c r="G641" s="112">
        <v>491.22</v>
      </c>
      <c r="H641" s="112">
        <v>0</v>
      </c>
      <c r="I641" s="143" t="s">
        <v>79</v>
      </c>
      <c r="J641" s="112">
        <f>IF(I641="SI",G641-H641,G641)</f>
        <v>491.22</v>
      </c>
      <c r="K641" s="195" t="s">
        <v>534</v>
      </c>
      <c r="L641" s="108">
        <v>0</v>
      </c>
      <c r="M641" s="108">
        <v>4329</v>
      </c>
      <c r="N641" s="109"/>
      <c r="O641" s="111" t="s">
        <v>260</v>
      </c>
      <c r="P641" s="109" t="s">
        <v>261</v>
      </c>
      <c r="Q641" s="109" t="s">
        <v>261</v>
      </c>
      <c r="R641" s="108">
        <v>2</v>
      </c>
      <c r="S641" s="111" t="s">
        <v>103</v>
      </c>
      <c r="T641" s="108">
        <v>1040203</v>
      </c>
      <c r="U641" s="108">
        <v>1570</v>
      </c>
      <c r="V641" s="108">
        <v>4</v>
      </c>
      <c r="W641" s="108">
        <v>4</v>
      </c>
      <c r="X641" s="113">
        <v>2019</v>
      </c>
      <c r="Y641" s="113">
        <v>95</v>
      </c>
      <c r="Z641" s="113">
        <v>0</v>
      </c>
      <c r="AA641" s="114" t="s">
        <v>1128</v>
      </c>
      <c r="AB641" s="108">
        <v>1134</v>
      </c>
      <c r="AC641" s="109" t="s">
        <v>1001</v>
      </c>
      <c r="AD641" s="196" t="s">
        <v>1253</v>
      </c>
      <c r="AE641" s="196" t="s">
        <v>1253</v>
      </c>
      <c r="AF641" s="197">
        <f>AE641-AD641</f>
        <v>0</v>
      </c>
      <c r="AG641" s="198">
        <f>IF(AI641="SI",0,J641)</f>
        <v>491.22</v>
      </c>
      <c r="AH641" s="199">
        <f>AG641*AF641</f>
        <v>0</v>
      </c>
      <c r="AI641" s="200"/>
    </row>
    <row r="642" spans="1:35" ht="24">
      <c r="A642" s="108">
        <v>2019</v>
      </c>
      <c r="B642" s="108">
        <v>328</v>
      </c>
      <c r="C642" s="109" t="s">
        <v>1248</v>
      </c>
      <c r="D642" s="194" t="s">
        <v>1256</v>
      </c>
      <c r="E642" s="109" t="s">
        <v>1251</v>
      </c>
      <c r="F642" s="201" t="s">
        <v>1252</v>
      </c>
      <c r="G642" s="112">
        <v>108.07</v>
      </c>
      <c r="H642" s="112">
        <v>108.07</v>
      </c>
      <c r="I642" s="143" t="s">
        <v>79</v>
      </c>
      <c r="J642" s="112">
        <f>IF(I642="SI",G642-H642,G642)</f>
        <v>0</v>
      </c>
      <c r="K642" s="195" t="s">
        <v>534</v>
      </c>
      <c r="L642" s="108">
        <v>0</v>
      </c>
      <c r="M642" s="108">
        <v>4329</v>
      </c>
      <c r="N642" s="109"/>
      <c r="O642" s="111" t="s">
        <v>260</v>
      </c>
      <c r="P642" s="109" t="s">
        <v>261</v>
      </c>
      <c r="Q642" s="109" t="s">
        <v>261</v>
      </c>
      <c r="R642" s="108">
        <v>2</v>
      </c>
      <c r="S642" s="111" t="s">
        <v>103</v>
      </c>
      <c r="T642" s="108">
        <v>1040203</v>
      </c>
      <c r="U642" s="108">
        <v>1570</v>
      </c>
      <c r="V642" s="108">
        <v>4</v>
      </c>
      <c r="W642" s="108">
        <v>4</v>
      </c>
      <c r="X642" s="113">
        <v>2019</v>
      </c>
      <c r="Y642" s="113">
        <v>95</v>
      </c>
      <c r="Z642" s="113">
        <v>0</v>
      </c>
      <c r="AA642" s="114" t="s">
        <v>1128</v>
      </c>
      <c r="AB642" s="108">
        <v>1135</v>
      </c>
      <c r="AC642" s="109" t="s">
        <v>1001</v>
      </c>
      <c r="AD642" s="196" t="s">
        <v>1253</v>
      </c>
      <c r="AE642" s="196" t="s">
        <v>1253</v>
      </c>
      <c r="AF642" s="197">
        <f>AE642-AD642</f>
        <v>0</v>
      </c>
      <c r="AG642" s="198">
        <f>IF(AI642="SI",0,J642)</f>
        <v>0</v>
      </c>
      <c r="AH642" s="199">
        <f>AG642*AF642</f>
        <v>0</v>
      </c>
      <c r="AI642" s="200"/>
    </row>
    <row r="643" spans="1:35" ht="24">
      <c r="A643" s="108">
        <v>2019</v>
      </c>
      <c r="B643" s="108">
        <v>329</v>
      </c>
      <c r="C643" s="109" t="s">
        <v>1248</v>
      </c>
      <c r="D643" s="194" t="s">
        <v>1257</v>
      </c>
      <c r="E643" s="109" t="s">
        <v>1251</v>
      </c>
      <c r="F643" s="201" t="s">
        <v>1252</v>
      </c>
      <c r="G643" s="112">
        <v>251.09</v>
      </c>
      <c r="H643" s="112">
        <v>0</v>
      </c>
      <c r="I643" s="143" t="s">
        <v>79</v>
      </c>
      <c r="J643" s="112">
        <f>IF(I643="SI",G643-H643,G643)</f>
        <v>251.09</v>
      </c>
      <c r="K643" s="195" t="s">
        <v>534</v>
      </c>
      <c r="L643" s="108">
        <v>0</v>
      </c>
      <c r="M643" s="108">
        <v>4329</v>
      </c>
      <c r="N643" s="109"/>
      <c r="O643" s="111" t="s">
        <v>260</v>
      </c>
      <c r="P643" s="109" t="s">
        <v>261</v>
      </c>
      <c r="Q643" s="109" t="s">
        <v>261</v>
      </c>
      <c r="R643" s="108">
        <v>2</v>
      </c>
      <c r="S643" s="111" t="s">
        <v>103</v>
      </c>
      <c r="T643" s="108">
        <v>1040103</v>
      </c>
      <c r="U643" s="108">
        <v>1460</v>
      </c>
      <c r="V643" s="108">
        <v>4</v>
      </c>
      <c r="W643" s="108">
        <v>4</v>
      </c>
      <c r="X643" s="113">
        <v>2019</v>
      </c>
      <c r="Y643" s="113">
        <v>94</v>
      </c>
      <c r="Z643" s="113">
        <v>0</v>
      </c>
      <c r="AA643" s="114" t="s">
        <v>1128</v>
      </c>
      <c r="AB643" s="108">
        <v>1136</v>
      </c>
      <c r="AC643" s="109" t="s">
        <v>1001</v>
      </c>
      <c r="AD643" s="196" t="s">
        <v>1253</v>
      </c>
      <c r="AE643" s="196" t="s">
        <v>1253</v>
      </c>
      <c r="AF643" s="197">
        <f>AE643-AD643</f>
        <v>0</v>
      </c>
      <c r="AG643" s="198">
        <f>IF(AI643="SI",0,J643)</f>
        <v>251.09</v>
      </c>
      <c r="AH643" s="199">
        <f>AG643*AF643</f>
        <v>0</v>
      </c>
      <c r="AI643" s="200"/>
    </row>
    <row r="644" spans="1:35" ht="24">
      <c r="A644" s="108">
        <v>2019</v>
      </c>
      <c r="B644" s="108">
        <v>329</v>
      </c>
      <c r="C644" s="109" t="s">
        <v>1248</v>
      </c>
      <c r="D644" s="194" t="s">
        <v>1257</v>
      </c>
      <c r="E644" s="109" t="s">
        <v>1251</v>
      </c>
      <c r="F644" s="201" t="s">
        <v>1252</v>
      </c>
      <c r="G644" s="112">
        <v>55.24</v>
      </c>
      <c r="H644" s="112">
        <v>55.24</v>
      </c>
      <c r="I644" s="143" t="s">
        <v>79</v>
      </c>
      <c r="J644" s="112">
        <f>IF(I644="SI",G644-H644,G644)</f>
        <v>0</v>
      </c>
      <c r="K644" s="195" t="s">
        <v>534</v>
      </c>
      <c r="L644" s="108">
        <v>0</v>
      </c>
      <c r="M644" s="108">
        <v>4329</v>
      </c>
      <c r="N644" s="109"/>
      <c r="O644" s="111" t="s">
        <v>260</v>
      </c>
      <c r="P644" s="109" t="s">
        <v>261</v>
      </c>
      <c r="Q644" s="109" t="s">
        <v>261</v>
      </c>
      <c r="R644" s="108">
        <v>2</v>
      </c>
      <c r="S644" s="111" t="s">
        <v>103</v>
      </c>
      <c r="T644" s="108">
        <v>1040103</v>
      </c>
      <c r="U644" s="108">
        <v>1460</v>
      </c>
      <c r="V644" s="108">
        <v>4</v>
      </c>
      <c r="W644" s="108">
        <v>4</v>
      </c>
      <c r="X644" s="113">
        <v>2019</v>
      </c>
      <c r="Y644" s="113">
        <v>94</v>
      </c>
      <c r="Z644" s="113">
        <v>0</v>
      </c>
      <c r="AA644" s="114" t="s">
        <v>1128</v>
      </c>
      <c r="AB644" s="108">
        <v>1137</v>
      </c>
      <c r="AC644" s="109" t="s">
        <v>1001</v>
      </c>
      <c r="AD644" s="196" t="s">
        <v>1253</v>
      </c>
      <c r="AE644" s="196" t="s">
        <v>1253</v>
      </c>
      <c r="AF644" s="197">
        <f>AE644-AD644</f>
        <v>0</v>
      </c>
      <c r="AG644" s="198">
        <f>IF(AI644="SI",0,J644)</f>
        <v>0</v>
      </c>
      <c r="AH644" s="199">
        <f>AG644*AF644</f>
        <v>0</v>
      </c>
      <c r="AI644" s="200"/>
    </row>
    <row r="645" spans="1:35" ht="36">
      <c r="A645" s="108">
        <v>2019</v>
      </c>
      <c r="B645" s="108">
        <v>331</v>
      </c>
      <c r="C645" s="109" t="s">
        <v>1258</v>
      </c>
      <c r="D645" s="194" t="s">
        <v>1259</v>
      </c>
      <c r="E645" s="109" t="s">
        <v>1086</v>
      </c>
      <c r="F645" s="201" t="s">
        <v>1260</v>
      </c>
      <c r="G645" s="112">
        <v>28</v>
      </c>
      <c r="H645" s="112">
        <v>0</v>
      </c>
      <c r="I645" s="143" t="s">
        <v>157</v>
      </c>
      <c r="J645" s="112">
        <f>IF(I645="SI",G645-H645,G645)</f>
        <v>28</v>
      </c>
      <c r="K645" s="195" t="s">
        <v>422</v>
      </c>
      <c r="L645" s="108">
        <v>2019</v>
      </c>
      <c r="M645" s="108">
        <v>4357</v>
      </c>
      <c r="N645" s="109" t="s">
        <v>1261</v>
      </c>
      <c r="O645" s="111" t="s">
        <v>423</v>
      </c>
      <c r="P645" s="109" t="s">
        <v>424</v>
      </c>
      <c r="Q645" s="109" t="s">
        <v>424</v>
      </c>
      <c r="R645" s="108">
        <v>1</v>
      </c>
      <c r="S645" s="111" t="s">
        <v>85</v>
      </c>
      <c r="T645" s="108">
        <v>1010303</v>
      </c>
      <c r="U645" s="108">
        <v>250</v>
      </c>
      <c r="V645" s="108">
        <v>8</v>
      </c>
      <c r="W645" s="108">
        <v>1</v>
      </c>
      <c r="X645" s="113">
        <v>2019</v>
      </c>
      <c r="Y645" s="113">
        <v>21</v>
      </c>
      <c r="Z645" s="113">
        <v>0</v>
      </c>
      <c r="AA645" s="114" t="s">
        <v>1128</v>
      </c>
      <c r="AB645" s="108">
        <v>1114</v>
      </c>
      <c r="AC645" s="109" t="s">
        <v>1001</v>
      </c>
      <c r="AD645" s="196" t="s">
        <v>1262</v>
      </c>
      <c r="AE645" s="196" t="s">
        <v>1001</v>
      </c>
      <c r="AF645" s="197">
        <f>AE645-AD645</f>
        <v>-21</v>
      </c>
      <c r="AG645" s="198">
        <f>IF(AI645="SI",0,J645)</f>
        <v>28</v>
      </c>
      <c r="AH645" s="199">
        <f>AG645*AF645</f>
        <v>-588</v>
      </c>
      <c r="AI645" s="200"/>
    </row>
    <row r="646" spans="1:35" ht="60">
      <c r="A646" s="108">
        <v>2019</v>
      </c>
      <c r="B646" s="108">
        <v>332</v>
      </c>
      <c r="C646" s="109" t="s">
        <v>1258</v>
      </c>
      <c r="D646" s="194" t="s">
        <v>1263</v>
      </c>
      <c r="E646" s="109" t="s">
        <v>1241</v>
      </c>
      <c r="F646" s="201" t="s">
        <v>1264</v>
      </c>
      <c r="G646" s="112">
        <v>305.85</v>
      </c>
      <c r="H646" s="112">
        <v>55.15</v>
      </c>
      <c r="I646" s="143" t="s">
        <v>79</v>
      </c>
      <c r="J646" s="112">
        <f>IF(I646="SI",G646-H646,G646)</f>
        <v>250.70000000000002</v>
      </c>
      <c r="K646" s="195" t="s">
        <v>1265</v>
      </c>
      <c r="L646" s="108">
        <v>2019</v>
      </c>
      <c r="M646" s="108">
        <v>4356</v>
      </c>
      <c r="N646" s="109" t="s">
        <v>1261</v>
      </c>
      <c r="O646" s="111" t="s">
        <v>1266</v>
      </c>
      <c r="P646" s="109" t="s">
        <v>1267</v>
      </c>
      <c r="Q646" s="109" t="s">
        <v>1267</v>
      </c>
      <c r="R646" s="108">
        <v>1</v>
      </c>
      <c r="S646" s="111" t="s">
        <v>85</v>
      </c>
      <c r="T646" s="108">
        <v>2080103</v>
      </c>
      <c r="U646" s="108">
        <v>8250</v>
      </c>
      <c r="V646" s="108">
        <v>6</v>
      </c>
      <c r="W646" s="108">
        <v>1</v>
      </c>
      <c r="X646" s="113">
        <v>2019</v>
      </c>
      <c r="Y646" s="113">
        <v>300</v>
      </c>
      <c r="Z646" s="113">
        <v>0</v>
      </c>
      <c r="AA646" s="114" t="s">
        <v>1128</v>
      </c>
      <c r="AB646" s="108">
        <v>1111</v>
      </c>
      <c r="AC646" s="109" t="s">
        <v>1001</v>
      </c>
      <c r="AD646" s="196" t="s">
        <v>1268</v>
      </c>
      <c r="AE646" s="196" t="s">
        <v>1001</v>
      </c>
      <c r="AF646" s="197">
        <f>AE646-AD646</f>
        <v>1</v>
      </c>
      <c r="AG646" s="198">
        <f>IF(AI646="SI",0,J646)</f>
        <v>250.70000000000002</v>
      </c>
      <c r="AH646" s="199">
        <f>AG646*AF646</f>
        <v>250.70000000000002</v>
      </c>
      <c r="AI646" s="200"/>
    </row>
    <row r="647" spans="1:35" ht="24">
      <c r="A647" s="108">
        <v>2019</v>
      </c>
      <c r="B647" s="108">
        <v>333</v>
      </c>
      <c r="C647" s="109" t="s">
        <v>1258</v>
      </c>
      <c r="D647" s="194" t="s">
        <v>1269</v>
      </c>
      <c r="E647" s="109" t="s">
        <v>1261</v>
      </c>
      <c r="F647" s="201" t="s">
        <v>1270</v>
      </c>
      <c r="G647" s="112">
        <v>1334.14</v>
      </c>
      <c r="H647" s="112">
        <v>0</v>
      </c>
      <c r="I647" s="143" t="s">
        <v>79</v>
      </c>
      <c r="J647" s="112">
        <f>IF(I647="SI",G647-H647,G647)</f>
        <v>1334.14</v>
      </c>
      <c r="K647" s="195" t="s">
        <v>259</v>
      </c>
      <c r="L647" s="108">
        <v>0</v>
      </c>
      <c r="M647" s="108">
        <v>4380</v>
      </c>
      <c r="N647" s="109"/>
      <c r="O647" s="111" t="s">
        <v>260</v>
      </c>
      <c r="P647" s="109" t="s">
        <v>261</v>
      </c>
      <c r="Q647" s="109" t="s">
        <v>261</v>
      </c>
      <c r="R647" s="108">
        <v>1</v>
      </c>
      <c r="S647" s="111" t="s">
        <v>85</v>
      </c>
      <c r="T647" s="108">
        <v>1080203</v>
      </c>
      <c r="U647" s="108">
        <v>2890</v>
      </c>
      <c r="V647" s="108">
        <v>4</v>
      </c>
      <c r="W647" s="108">
        <v>1</v>
      </c>
      <c r="X647" s="113">
        <v>2019</v>
      </c>
      <c r="Y647" s="113">
        <v>2</v>
      </c>
      <c r="Z647" s="113">
        <v>0</v>
      </c>
      <c r="AA647" s="114" t="s">
        <v>1128</v>
      </c>
      <c r="AB647" s="108">
        <v>1140</v>
      </c>
      <c r="AC647" s="109" t="s">
        <v>1001</v>
      </c>
      <c r="AD647" s="196" t="s">
        <v>1128</v>
      </c>
      <c r="AE647" s="196" t="s">
        <v>1128</v>
      </c>
      <c r="AF647" s="197">
        <f>AE647-AD647</f>
        <v>0</v>
      </c>
      <c r="AG647" s="198">
        <f>IF(AI647="SI",0,J647)</f>
        <v>1334.14</v>
      </c>
      <c r="AH647" s="199">
        <f>AG647*AF647</f>
        <v>0</v>
      </c>
      <c r="AI647" s="200"/>
    </row>
    <row r="648" spans="1:35" ht="24">
      <c r="A648" s="108">
        <v>2019</v>
      </c>
      <c r="B648" s="108">
        <v>333</v>
      </c>
      <c r="C648" s="109" t="s">
        <v>1258</v>
      </c>
      <c r="D648" s="194" t="s">
        <v>1269</v>
      </c>
      <c r="E648" s="109" t="s">
        <v>1261</v>
      </c>
      <c r="F648" s="201" t="s">
        <v>1270</v>
      </c>
      <c r="G648" s="112">
        <v>293.51</v>
      </c>
      <c r="H648" s="112">
        <v>293.51</v>
      </c>
      <c r="I648" s="143" t="s">
        <v>79</v>
      </c>
      <c r="J648" s="112">
        <f>IF(I648="SI",G648-H648,G648)</f>
        <v>0</v>
      </c>
      <c r="K648" s="195" t="s">
        <v>259</v>
      </c>
      <c r="L648" s="108">
        <v>0</v>
      </c>
      <c r="M648" s="108">
        <v>4380</v>
      </c>
      <c r="N648" s="109"/>
      <c r="O648" s="111" t="s">
        <v>260</v>
      </c>
      <c r="P648" s="109" t="s">
        <v>261</v>
      </c>
      <c r="Q648" s="109" t="s">
        <v>261</v>
      </c>
      <c r="R648" s="108">
        <v>1</v>
      </c>
      <c r="S648" s="111" t="s">
        <v>85</v>
      </c>
      <c r="T648" s="108">
        <v>1080203</v>
      </c>
      <c r="U648" s="108">
        <v>2890</v>
      </c>
      <c r="V648" s="108">
        <v>4</v>
      </c>
      <c r="W648" s="108">
        <v>1</v>
      </c>
      <c r="X648" s="113">
        <v>2019</v>
      </c>
      <c r="Y648" s="113">
        <v>2</v>
      </c>
      <c r="Z648" s="113">
        <v>0</v>
      </c>
      <c r="AA648" s="114" t="s">
        <v>1128</v>
      </c>
      <c r="AB648" s="108">
        <v>1141</v>
      </c>
      <c r="AC648" s="109" t="s">
        <v>1001</v>
      </c>
      <c r="AD648" s="196" t="s">
        <v>1128</v>
      </c>
      <c r="AE648" s="196" t="s">
        <v>1128</v>
      </c>
      <c r="AF648" s="197">
        <f>AE648-AD648</f>
        <v>0</v>
      </c>
      <c r="AG648" s="198">
        <f>IF(AI648="SI",0,J648)</f>
        <v>0</v>
      </c>
      <c r="AH648" s="199">
        <f>AG648*AF648</f>
        <v>0</v>
      </c>
      <c r="AI648" s="200"/>
    </row>
    <row r="649" spans="1:35" ht="24">
      <c r="A649" s="108">
        <v>2019</v>
      </c>
      <c r="B649" s="108">
        <v>334</v>
      </c>
      <c r="C649" s="109" t="s">
        <v>1258</v>
      </c>
      <c r="D649" s="194" t="s">
        <v>1271</v>
      </c>
      <c r="E649" s="109" t="s">
        <v>1261</v>
      </c>
      <c r="F649" s="201" t="s">
        <v>1270</v>
      </c>
      <c r="G649" s="112">
        <v>39.27</v>
      </c>
      <c r="H649" s="112">
        <v>0</v>
      </c>
      <c r="I649" s="143" t="s">
        <v>79</v>
      </c>
      <c r="J649" s="112">
        <f>IF(I649="SI",G649-H649,G649)</f>
        <v>39.27</v>
      </c>
      <c r="K649" s="195" t="s">
        <v>259</v>
      </c>
      <c r="L649" s="108">
        <v>2019</v>
      </c>
      <c r="M649" s="108">
        <v>4380</v>
      </c>
      <c r="N649" s="109" t="s">
        <v>1258</v>
      </c>
      <c r="O649" s="111" t="s">
        <v>260</v>
      </c>
      <c r="P649" s="109" t="s">
        <v>261</v>
      </c>
      <c r="Q649" s="109" t="s">
        <v>261</v>
      </c>
      <c r="R649" s="108">
        <v>1</v>
      </c>
      <c r="S649" s="111" t="s">
        <v>85</v>
      </c>
      <c r="T649" s="108">
        <v>1100503</v>
      </c>
      <c r="U649" s="108">
        <v>4210</v>
      </c>
      <c r="V649" s="108">
        <v>2</v>
      </c>
      <c r="W649" s="108">
        <v>1</v>
      </c>
      <c r="X649" s="113">
        <v>2019</v>
      </c>
      <c r="Y649" s="113">
        <v>43</v>
      </c>
      <c r="Z649" s="113">
        <v>0</v>
      </c>
      <c r="AA649" s="114" t="s">
        <v>1128</v>
      </c>
      <c r="AB649" s="108">
        <v>1146</v>
      </c>
      <c r="AC649" s="109" t="s">
        <v>1001</v>
      </c>
      <c r="AD649" s="196" t="s">
        <v>1128</v>
      </c>
      <c r="AE649" s="196" t="s">
        <v>1128</v>
      </c>
      <c r="AF649" s="197">
        <f>AE649-AD649</f>
        <v>0</v>
      </c>
      <c r="AG649" s="198">
        <f>IF(AI649="SI",0,J649)</f>
        <v>39.27</v>
      </c>
      <c r="AH649" s="199">
        <f>AG649*AF649</f>
        <v>0</v>
      </c>
      <c r="AI649" s="200"/>
    </row>
    <row r="650" spans="1:35" ht="36">
      <c r="A650" s="108">
        <v>2019</v>
      </c>
      <c r="B650" s="108">
        <v>334</v>
      </c>
      <c r="C650" s="109" t="s">
        <v>1258</v>
      </c>
      <c r="D650" s="194" t="s">
        <v>1271</v>
      </c>
      <c r="E650" s="109" t="s">
        <v>1261</v>
      </c>
      <c r="F650" s="201" t="s">
        <v>1272</v>
      </c>
      <c r="G650" s="112">
        <v>8.64</v>
      </c>
      <c r="H650" s="112">
        <v>8.64</v>
      </c>
      <c r="I650" s="143" t="s">
        <v>79</v>
      </c>
      <c r="J650" s="112">
        <f>IF(I650="SI",G650-H650,G650)</f>
        <v>0</v>
      </c>
      <c r="K650" s="195" t="s">
        <v>259</v>
      </c>
      <c r="L650" s="108">
        <v>2019</v>
      </c>
      <c r="M650" s="108">
        <v>4380</v>
      </c>
      <c r="N650" s="109" t="s">
        <v>1258</v>
      </c>
      <c r="O650" s="111" t="s">
        <v>260</v>
      </c>
      <c r="P650" s="109" t="s">
        <v>261</v>
      </c>
      <c r="Q650" s="109" t="s">
        <v>261</v>
      </c>
      <c r="R650" s="108">
        <v>1</v>
      </c>
      <c r="S650" s="111" t="s">
        <v>85</v>
      </c>
      <c r="T650" s="108">
        <v>1100503</v>
      </c>
      <c r="U650" s="108">
        <v>4210</v>
      </c>
      <c r="V650" s="108">
        <v>2</v>
      </c>
      <c r="W650" s="108">
        <v>1</v>
      </c>
      <c r="X650" s="113">
        <v>2019</v>
      </c>
      <c r="Y650" s="113">
        <v>43</v>
      </c>
      <c r="Z650" s="113">
        <v>0</v>
      </c>
      <c r="AA650" s="114" t="s">
        <v>1128</v>
      </c>
      <c r="AB650" s="108">
        <v>1151</v>
      </c>
      <c r="AC650" s="109" t="s">
        <v>1001</v>
      </c>
      <c r="AD650" s="196" t="s">
        <v>1128</v>
      </c>
      <c r="AE650" s="196" t="s">
        <v>1128</v>
      </c>
      <c r="AF650" s="197">
        <f>AE650-AD650</f>
        <v>0</v>
      </c>
      <c r="AG650" s="198">
        <f>IF(AI650="SI",0,J650)</f>
        <v>0</v>
      </c>
      <c r="AH650" s="199">
        <f>AG650*AF650</f>
        <v>0</v>
      </c>
      <c r="AI650" s="200"/>
    </row>
    <row r="651" spans="1:35" ht="24">
      <c r="A651" s="108">
        <v>2019</v>
      </c>
      <c r="B651" s="108">
        <v>334</v>
      </c>
      <c r="C651" s="109" t="s">
        <v>1258</v>
      </c>
      <c r="D651" s="194" t="s">
        <v>1271</v>
      </c>
      <c r="E651" s="109" t="s">
        <v>1261</v>
      </c>
      <c r="F651" s="201" t="s">
        <v>1270</v>
      </c>
      <c r="G651" s="112">
        <v>339.7</v>
      </c>
      <c r="H651" s="112">
        <v>0</v>
      </c>
      <c r="I651" s="143" t="s">
        <v>79</v>
      </c>
      <c r="J651" s="112">
        <f>IF(I651="SI",G651-H651,G651)</f>
        <v>339.7</v>
      </c>
      <c r="K651" s="195" t="s">
        <v>259</v>
      </c>
      <c r="L651" s="108">
        <v>2019</v>
      </c>
      <c r="M651" s="108">
        <v>4380</v>
      </c>
      <c r="N651" s="109" t="s">
        <v>1258</v>
      </c>
      <c r="O651" s="111" t="s">
        <v>260</v>
      </c>
      <c r="P651" s="109" t="s">
        <v>261</v>
      </c>
      <c r="Q651" s="109" t="s">
        <v>261</v>
      </c>
      <c r="R651" s="108">
        <v>1</v>
      </c>
      <c r="S651" s="111" t="s">
        <v>85</v>
      </c>
      <c r="T651" s="108">
        <v>1040103</v>
      </c>
      <c r="U651" s="108">
        <v>1460</v>
      </c>
      <c r="V651" s="108">
        <v>4</v>
      </c>
      <c r="W651" s="108">
        <v>2</v>
      </c>
      <c r="X651" s="113">
        <v>2019</v>
      </c>
      <c r="Y651" s="113">
        <v>41</v>
      </c>
      <c r="Z651" s="113">
        <v>0</v>
      </c>
      <c r="AA651" s="114" t="s">
        <v>1128</v>
      </c>
      <c r="AB651" s="108">
        <v>1144</v>
      </c>
      <c r="AC651" s="109" t="s">
        <v>1001</v>
      </c>
      <c r="AD651" s="196" t="s">
        <v>1128</v>
      </c>
      <c r="AE651" s="196" t="s">
        <v>1128</v>
      </c>
      <c r="AF651" s="197">
        <f>AE651-AD651</f>
        <v>0</v>
      </c>
      <c r="AG651" s="198">
        <f>IF(AI651="SI",0,J651)</f>
        <v>339.7</v>
      </c>
      <c r="AH651" s="199">
        <f>AG651*AF651</f>
        <v>0</v>
      </c>
      <c r="AI651" s="200"/>
    </row>
    <row r="652" spans="1:35" ht="36">
      <c r="A652" s="108">
        <v>2019</v>
      </c>
      <c r="B652" s="108">
        <v>334</v>
      </c>
      <c r="C652" s="109" t="s">
        <v>1258</v>
      </c>
      <c r="D652" s="194" t="s">
        <v>1271</v>
      </c>
      <c r="E652" s="109" t="s">
        <v>1261</v>
      </c>
      <c r="F652" s="201" t="s">
        <v>1272</v>
      </c>
      <c r="G652" s="112">
        <v>33.97</v>
      </c>
      <c r="H652" s="112">
        <v>33.97</v>
      </c>
      <c r="I652" s="143" t="s">
        <v>79</v>
      </c>
      <c r="J652" s="112">
        <f>IF(I652="SI",G652-H652,G652)</f>
        <v>0</v>
      </c>
      <c r="K652" s="195" t="s">
        <v>259</v>
      </c>
      <c r="L652" s="108">
        <v>2019</v>
      </c>
      <c r="M652" s="108">
        <v>4380</v>
      </c>
      <c r="N652" s="109" t="s">
        <v>1258</v>
      </c>
      <c r="O652" s="111" t="s">
        <v>260</v>
      </c>
      <c r="P652" s="109" t="s">
        <v>261</v>
      </c>
      <c r="Q652" s="109" t="s">
        <v>261</v>
      </c>
      <c r="R652" s="108">
        <v>1</v>
      </c>
      <c r="S652" s="111" t="s">
        <v>85</v>
      </c>
      <c r="T652" s="108">
        <v>1040103</v>
      </c>
      <c r="U652" s="108">
        <v>1460</v>
      </c>
      <c r="V652" s="108">
        <v>4</v>
      </c>
      <c r="W652" s="108">
        <v>2</v>
      </c>
      <c r="X652" s="113">
        <v>2019</v>
      </c>
      <c r="Y652" s="113">
        <v>41</v>
      </c>
      <c r="Z652" s="113">
        <v>0</v>
      </c>
      <c r="AA652" s="114" t="s">
        <v>1128</v>
      </c>
      <c r="AB652" s="108">
        <v>1149</v>
      </c>
      <c r="AC652" s="109" t="s">
        <v>1001</v>
      </c>
      <c r="AD652" s="196" t="s">
        <v>1128</v>
      </c>
      <c r="AE652" s="196" t="s">
        <v>1128</v>
      </c>
      <c r="AF652" s="197">
        <f>AE652-AD652</f>
        <v>0</v>
      </c>
      <c r="AG652" s="198">
        <f>IF(AI652="SI",0,J652)</f>
        <v>0</v>
      </c>
      <c r="AH652" s="199">
        <f>AG652*AF652</f>
        <v>0</v>
      </c>
      <c r="AI652" s="200"/>
    </row>
    <row r="653" spans="1:35" ht="24">
      <c r="A653" s="108">
        <v>2019</v>
      </c>
      <c r="B653" s="108">
        <v>334</v>
      </c>
      <c r="C653" s="109" t="s">
        <v>1258</v>
      </c>
      <c r="D653" s="194" t="s">
        <v>1271</v>
      </c>
      <c r="E653" s="109" t="s">
        <v>1261</v>
      </c>
      <c r="F653" s="201" t="s">
        <v>1270</v>
      </c>
      <c r="G653" s="112">
        <v>171.28</v>
      </c>
      <c r="H653" s="112">
        <v>0</v>
      </c>
      <c r="I653" s="143" t="s">
        <v>79</v>
      </c>
      <c r="J653" s="112">
        <f>IF(I653="SI",G653-H653,G653)</f>
        <v>171.28</v>
      </c>
      <c r="K653" s="195" t="s">
        <v>259</v>
      </c>
      <c r="L653" s="108">
        <v>2019</v>
      </c>
      <c r="M653" s="108">
        <v>4380</v>
      </c>
      <c r="N653" s="109" t="s">
        <v>1258</v>
      </c>
      <c r="O653" s="111" t="s">
        <v>260</v>
      </c>
      <c r="P653" s="109" t="s">
        <v>261</v>
      </c>
      <c r="Q653" s="109" t="s">
        <v>261</v>
      </c>
      <c r="R653" s="108">
        <v>1</v>
      </c>
      <c r="S653" s="111" t="s">
        <v>85</v>
      </c>
      <c r="T653" s="108">
        <v>1040203</v>
      </c>
      <c r="U653" s="108">
        <v>1570</v>
      </c>
      <c r="V653" s="108">
        <v>4</v>
      </c>
      <c r="W653" s="108">
        <v>2</v>
      </c>
      <c r="X653" s="113">
        <v>2019</v>
      </c>
      <c r="Y653" s="113">
        <v>42</v>
      </c>
      <c r="Z653" s="113">
        <v>0</v>
      </c>
      <c r="AA653" s="114" t="s">
        <v>1128</v>
      </c>
      <c r="AB653" s="108">
        <v>1145</v>
      </c>
      <c r="AC653" s="109" t="s">
        <v>1001</v>
      </c>
      <c r="AD653" s="196" t="s">
        <v>1128</v>
      </c>
      <c r="AE653" s="196" t="s">
        <v>1128</v>
      </c>
      <c r="AF653" s="197">
        <f>AE653-AD653</f>
        <v>0</v>
      </c>
      <c r="AG653" s="198">
        <f>IF(AI653="SI",0,J653)</f>
        <v>171.28</v>
      </c>
      <c r="AH653" s="199">
        <f>AG653*AF653</f>
        <v>0</v>
      </c>
      <c r="AI653" s="200"/>
    </row>
    <row r="654" spans="1:35" ht="36">
      <c r="A654" s="108">
        <v>2019</v>
      </c>
      <c r="B654" s="108">
        <v>334</v>
      </c>
      <c r="C654" s="109" t="s">
        <v>1258</v>
      </c>
      <c r="D654" s="194" t="s">
        <v>1271</v>
      </c>
      <c r="E654" s="109" t="s">
        <v>1261</v>
      </c>
      <c r="F654" s="201" t="s">
        <v>1272</v>
      </c>
      <c r="G654" s="112">
        <v>17.13</v>
      </c>
      <c r="H654" s="112">
        <v>17.13</v>
      </c>
      <c r="I654" s="143" t="s">
        <v>79</v>
      </c>
      <c r="J654" s="112">
        <f>IF(I654="SI",G654-H654,G654)</f>
        <v>0</v>
      </c>
      <c r="K654" s="195" t="s">
        <v>259</v>
      </c>
      <c r="L654" s="108">
        <v>2019</v>
      </c>
      <c r="M654" s="108">
        <v>4380</v>
      </c>
      <c r="N654" s="109" t="s">
        <v>1258</v>
      </c>
      <c r="O654" s="111" t="s">
        <v>260</v>
      </c>
      <c r="P654" s="109" t="s">
        <v>261</v>
      </c>
      <c r="Q654" s="109" t="s">
        <v>261</v>
      </c>
      <c r="R654" s="108">
        <v>1</v>
      </c>
      <c r="S654" s="111" t="s">
        <v>85</v>
      </c>
      <c r="T654" s="108">
        <v>1040203</v>
      </c>
      <c r="U654" s="108">
        <v>1570</v>
      </c>
      <c r="V654" s="108">
        <v>4</v>
      </c>
      <c r="W654" s="108">
        <v>2</v>
      </c>
      <c r="X654" s="113">
        <v>2019</v>
      </c>
      <c r="Y654" s="113">
        <v>42</v>
      </c>
      <c r="Z654" s="113">
        <v>0</v>
      </c>
      <c r="AA654" s="114" t="s">
        <v>1128</v>
      </c>
      <c r="AB654" s="108">
        <v>1150</v>
      </c>
      <c r="AC654" s="109" t="s">
        <v>1001</v>
      </c>
      <c r="AD654" s="196" t="s">
        <v>1128</v>
      </c>
      <c r="AE654" s="196" t="s">
        <v>1128</v>
      </c>
      <c r="AF654" s="197">
        <f>AE654-AD654</f>
        <v>0</v>
      </c>
      <c r="AG654" s="198">
        <f>IF(AI654="SI",0,J654)</f>
        <v>0</v>
      </c>
      <c r="AH654" s="199">
        <f>AG654*AF654</f>
        <v>0</v>
      </c>
      <c r="AI654" s="200"/>
    </row>
    <row r="655" spans="1:35" ht="24">
      <c r="A655" s="108">
        <v>2019</v>
      </c>
      <c r="B655" s="108">
        <v>334</v>
      </c>
      <c r="C655" s="109" t="s">
        <v>1258</v>
      </c>
      <c r="D655" s="194" t="s">
        <v>1271</v>
      </c>
      <c r="E655" s="109" t="s">
        <v>1261</v>
      </c>
      <c r="F655" s="201" t="s">
        <v>1270</v>
      </c>
      <c r="G655" s="112">
        <v>55.98</v>
      </c>
      <c r="H655" s="112">
        <v>0</v>
      </c>
      <c r="I655" s="143" t="s">
        <v>79</v>
      </c>
      <c r="J655" s="112">
        <f>IF(I655="SI",G655-H655,G655)</f>
        <v>55.98</v>
      </c>
      <c r="K655" s="195" t="s">
        <v>259</v>
      </c>
      <c r="L655" s="108">
        <v>2019</v>
      </c>
      <c r="M655" s="108">
        <v>4380</v>
      </c>
      <c r="N655" s="109" t="s">
        <v>1258</v>
      </c>
      <c r="O655" s="111" t="s">
        <v>260</v>
      </c>
      <c r="P655" s="109" t="s">
        <v>261</v>
      </c>
      <c r="Q655" s="109" t="s">
        <v>261</v>
      </c>
      <c r="R655" s="108">
        <v>1</v>
      </c>
      <c r="S655" s="111" t="s">
        <v>85</v>
      </c>
      <c r="T655" s="108">
        <v>1010503</v>
      </c>
      <c r="U655" s="108">
        <v>470</v>
      </c>
      <c r="V655" s="108">
        <v>6</v>
      </c>
      <c r="W655" s="108">
        <v>1</v>
      </c>
      <c r="X655" s="113">
        <v>2019</v>
      </c>
      <c r="Y655" s="113">
        <v>52</v>
      </c>
      <c r="Z655" s="113">
        <v>0</v>
      </c>
      <c r="AA655" s="114" t="s">
        <v>1128</v>
      </c>
      <c r="AB655" s="108">
        <v>1143</v>
      </c>
      <c r="AC655" s="109" t="s">
        <v>1001</v>
      </c>
      <c r="AD655" s="196" t="s">
        <v>1128</v>
      </c>
      <c r="AE655" s="196" t="s">
        <v>1128</v>
      </c>
      <c r="AF655" s="197">
        <f>AE655-AD655</f>
        <v>0</v>
      </c>
      <c r="AG655" s="198">
        <f>IF(AI655="SI",0,J655)</f>
        <v>55.98</v>
      </c>
      <c r="AH655" s="199">
        <f>AG655*AF655</f>
        <v>0</v>
      </c>
      <c r="AI655" s="200"/>
    </row>
    <row r="656" spans="1:35" ht="36">
      <c r="A656" s="108">
        <v>2019</v>
      </c>
      <c r="B656" s="108">
        <v>334</v>
      </c>
      <c r="C656" s="109" t="s">
        <v>1258</v>
      </c>
      <c r="D656" s="194" t="s">
        <v>1271</v>
      </c>
      <c r="E656" s="109" t="s">
        <v>1261</v>
      </c>
      <c r="F656" s="201" t="s">
        <v>1272</v>
      </c>
      <c r="G656" s="112">
        <v>12.32</v>
      </c>
      <c r="H656" s="112">
        <v>12.32</v>
      </c>
      <c r="I656" s="143" t="s">
        <v>79</v>
      </c>
      <c r="J656" s="112">
        <f>IF(I656="SI",G656-H656,G656)</f>
        <v>0</v>
      </c>
      <c r="K656" s="195" t="s">
        <v>259</v>
      </c>
      <c r="L656" s="108">
        <v>2019</v>
      </c>
      <c r="M656" s="108">
        <v>4380</v>
      </c>
      <c r="N656" s="109" t="s">
        <v>1258</v>
      </c>
      <c r="O656" s="111" t="s">
        <v>260</v>
      </c>
      <c r="P656" s="109" t="s">
        <v>261</v>
      </c>
      <c r="Q656" s="109" t="s">
        <v>261</v>
      </c>
      <c r="R656" s="108">
        <v>1</v>
      </c>
      <c r="S656" s="111" t="s">
        <v>85</v>
      </c>
      <c r="T656" s="108">
        <v>1010503</v>
      </c>
      <c r="U656" s="108">
        <v>470</v>
      </c>
      <c r="V656" s="108">
        <v>6</v>
      </c>
      <c r="W656" s="108">
        <v>1</v>
      </c>
      <c r="X656" s="113">
        <v>2019</v>
      </c>
      <c r="Y656" s="113">
        <v>52</v>
      </c>
      <c r="Z656" s="113">
        <v>0</v>
      </c>
      <c r="AA656" s="114" t="s">
        <v>1128</v>
      </c>
      <c r="AB656" s="108">
        <v>1148</v>
      </c>
      <c r="AC656" s="109" t="s">
        <v>1001</v>
      </c>
      <c r="AD656" s="196" t="s">
        <v>1128</v>
      </c>
      <c r="AE656" s="196" t="s">
        <v>1128</v>
      </c>
      <c r="AF656" s="197">
        <f>AE656-AD656</f>
        <v>0</v>
      </c>
      <c r="AG656" s="198">
        <f>IF(AI656="SI",0,J656)</f>
        <v>0</v>
      </c>
      <c r="AH656" s="199">
        <f>AG656*AF656</f>
        <v>0</v>
      </c>
      <c r="AI656" s="200"/>
    </row>
    <row r="657" spans="1:35" ht="24">
      <c r="A657" s="108">
        <v>2019</v>
      </c>
      <c r="B657" s="108">
        <v>334</v>
      </c>
      <c r="C657" s="109" t="s">
        <v>1258</v>
      </c>
      <c r="D657" s="194" t="s">
        <v>1271</v>
      </c>
      <c r="E657" s="109" t="s">
        <v>1261</v>
      </c>
      <c r="F657" s="201" t="s">
        <v>1270</v>
      </c>
      <c r="G657" s="112">
        <v>354.96</v>
      </c>
      <c r="H657" s="112">
        <v>0</v>
      </c>
      <c r="I657" s="143" t="s">
        <v>79</v>
      </c>
      <c r="J657" s="112">
        <f>IF(I657="SI",G657-H657,G657)</f>
        <v>354.96</v>
      </c>
      <c r="K657" s="195" t="s">
        <v>259</v>
      </c>
      <c r="L657" s="108">
        <v>2019</v>
      </c>
      <c r="M657" s="108">
        <v>4380</v>
      </c>
      <c r="N657" s="109" t="s">
        <v>1258</v>
      </c>
      <c r="O657" s="111" t="s">
        <v>260</v>
      </c>
      <c r="P657" s="109" t="s">
        <v>261</v>
      </c>
      <c r="Q657" s="109" t="s">
        <v>261</v>
      </c>
      <c r="R657" s="108">
        <v>1</v>
      </c>
      <c r="S657" s="111" t="s">
        <v>85</v>
      </c>
      <c r="T657" s="108">
        <v>1010503</v>
      </c>
      <c r="U657" s="108">
        <v>470</v>
      </c>
      <c r="V657" s="108">
        <v>2</v>
      </c>
      <c r="W657" s="108">
        <v>1</v>
      </c>
      <c r="X657" s="113">
        <v>2019</v>
      </c>
      <c r="Y657" s="113">
        <v>40</v>
      </c>
      <c r="Z657" s="113">
        <v>0</v>
      </c>
      <c r="AA657" s="114" t="s">
        <v>1128</v>
      </c>
      <c r="AB657" s="108">
        <v>1142</v>
      </c>
      <c r="AC657" s="109" t="s">
        <v>1001</v>
      </c>
      <c r="AD657" s="196" t="s">
        <v>1128</v>
      </c>
      <c r="AE657" s="196" t="s">
        <v>1128</v>
      </c>
      <c r="AF657" s="197">
        <f>AE657-AD657</f>
        <v>0</v>
      </c>
      <c r="AG657" s="198">
        <f>IF(AI657="SI",0,J657)</f>
        <v>354.96</v>
      </c>
      <c r="AH657" s="199">
        <f>AG657*AF657</f>
        <v>0</v>
      </c>
      <c r="AI657" s="200"/>
    </row>
    <row r="658" spans="1:35" ht="36">
      <c r="A658" s="108">
        <v>2019</v>
      </c>
      <c r="B658" s="108">
        <v>334</v>
      </c>
      <c r="C658" s="109" t="s">
        <v>1258</v>
      </c>
      <c r="D658" s="194" t="s">
        <v>1271</v>
      </c>
      <c r="E658" s="109" t="s">
        <v>1261</v>
      </c>
      <c r="F658" s="201" t="s">
        <v>1272</v>
      </c>
      <c r="G658" s="112">
        <v>78.09</v>
      </c>
      <c r="H658" s="112">
        <v>78.09</v>
      </c>
      <c r="I658" s="143" t="s">
        <v>79</v>
      </c>
      <c r="J658" s="112">
        <f>IF(I658="SI",G658-H658,G658)</f>
        <v>0</v>
      </c>
      <c r="K658" s="195" t="s">
        <v>259</v>
      </c>
      <c r="L658" s="108">
        <v>2019</v>
      </c>
      <c r="M658" s="108">
        <v>4380</v>
      </c>
      <c r="N658" s="109" t="s">
        <v>1258</v>
      </c>
      <c r="O658" s="111" t="s">
        <v>260</v>
      </c>
      <c r="P658" s="109" t="s">
        <v>261</v>
      </c>
      <c r="Q658" s="109" t="s">
        <v>261</v>
      </c>
      <c r="R658" s="108">
        <v>1</v>
      </c>
      <c r="S658" s="111" t="s">
        <v>85</v>
      </c>
      <c r="T658" s="108">
        <v>1010503</v>
      </c>
      <c r="U658" s="108">
        <v>470</v>
      </c>
      <c r="V658" s="108">
        <v>2</v>
      </c>
      <c r="W658" s="108">
        <v>1</v>
      </c>
      <c r="X658" s="113">
        <v>2019</v>
      </c>
      <c r="Y658" s="113">
        <v>40</v>
      </c>
      <c r="Z658" s="113">
        <v>0</v>
      </c>
      <c r="AA658" s="114" t="s">
        <v>1128</v>
      </c>
      <c r="AB658" s="108">
        <v>1147</v>
      </c>
      <c r="AC658" s="109" t="s">
        <v>1001</v>
      </c>
      <c r="AD658" s="196" t="s">
        <v>1128</v>
      </c>
      <c r="AE658" s="196" t="s">
        <v>1128</v>
      </c>
      <c r="AF658" s="197">
        <f>AE658-AD658</f>
        <v>0</v>
      </c>
      <c r="AG658" s="198">
        <f>IF(AI658="SI",0,J658)</f>
        <v>0</v>
      </c>
      <c r="AH658" s="199">
        <f>AG658*AF658</f>
        <v>0</v>
      </c>
      <c r="AI658" s="200"/>
    </row>
    <row r="659" spans="1:35" ht="60">
      <c r="A659" s="108">
        <v>2019</v>
      </c>
      <c r="B659" s="108">
        <v>335</v>
      </c>
      <c r="C659" s="109" t="s">
        <v>1273</v>
      </c>
      <c r="D659" s="194" t="s">
        <v>1274</v>
      </c>
      <c r="E659" s="109" t="s">
        <v>1108</v>
      </c>
      <c r="F659" s="201" t="s">
        <v>1142</v>
      </c>
      <c r="G659" s="112">
        <v>49.12</v>
      </c>
      <c r="H659" s="112">
        <v>0</v>
      </c>
      <c r="I659" s="143" t="s">
        <v>157</v>
      </c>
      <c r="J659" s="112">
        <f>IF(I659="SI",G659-H659,G659)</f>
        <v>49.12</v>
      </c>
      <c r="K659" s="195" t="s">
        <v>84</v>
      </c>
      <c r="L659" s="108">
        <v>2019</v>
      </c>
      <c r="M659" s="108">
        <v>4416</v>
      </c>
      <c r="N659" s="109" t="s">
        <v>1275</v>
      </c>
      <c r="O659" s="111" t="s">
        <v>1276</v>
      </c>
      <c r="P659" s="109" t="s">
        <v>1277</v>
      </c>
      <c r="Q659" s="109" t="s">
        <v>1277</v>
      </c>
      <c r="R659" s="108">
        <v>1</v>
      </c>
      <c r="S659" s="111" t="s">
        <v>85</v>
      </c>
      <c r="T659" s="108">
        <v>1010303</v>
      </c>
      <c r="U659" s="108">
        <v>250</v>
      </c>
      <c r="V659" s="108">
        <v>2</v>
      </c>
      <c r="W659" s="108">
        <v>4</v>
      </c>
      <c r="X659" s="113">
        <v>2019</v>
      </c>
      <c r="Y659" s="113">
        <v>279</v>
      </c>
      <c r="Z659" s="113">
        <v>0</v>
      </c>
      <c r="AA659" s="114" t="s">
        <v>1128</v>
      </c>
      <c r="AB659" s="108">
        <v>1117</v>
      </c>
      <c r="AC659" s="109" t="s">
        <v>1001</v>
      </c>
      <c r="AD659" s="196" t="s">
        <v>1216</v>
      </c>
      <c r="AE659" s="196" t="s">
        <v>1001</v>
      </c>
      <c r="AF659" s="197">
        <f>AE659-AD659</f>
        <v>-1</v>
      </c>
      <c r="AG659" s="198">
        <f>IF(AI659="SI",0,J659)</f>
        <v>49.12</v>
      </c>
      <c r="AH659" s="199">
        <f>AG659*AF659</f>
        <v>-49.12</v>
      </c>
      <c r="AI659" s="200"/>
    </row>
    <row r="660" spans="1:35" ht="84">
      <c r="A660" s="108">
        <v>2019</v>
      </c>
      <c r="B660" s="108">
        <v>337</v>
      </c>
      <c r="C660" s="109" t="s">
        <v>1273</v>
      </c>
      <c r="D660" s="194" t="s">
        <v>1278</v>
      </c>
      <c r="E660" s="109" t="s">
        <v>1086</v>
      </c>
      <c r="F660" s="201" t="s">
        <v>1279</v>
      </c>
      <c r="G660" s="112">
        <v>80.93</v>
      </c>
      <c r="H660" s="112">
        <v>0</v>
      </c>
      <c r="I660" s="143" t="s">
        <v>79</v>
      </c>
      <c r="J660" s="112">
        <f>IF(I660="SI",G660-H660,G660)</f>
        <v>80.93</v>
      </c>
      <c r="K660" s="195" t="s">
        <v>196</v>
      </c>
      <c r="L660" s="108">
        <v>0</v>
      </c>
      <c r="M660" s="108">
        <v>4411</v>
      </c>
      <c r="N660" s="109"/>
      <c r="O660" s="111" t="s">
        <v>198</v>
      </c>
      <c r="P660" s="109" t="s">
        <v>199</v>
      </c>
      <c r="Q660" s="109" t="s">
        <v>84</v>
      </c>
      <c r="R660" s="108">
        <v>2</v>
      </c>
      <c r="S660" s="111" t="s">
        <v>103</v>
      </c>
      <c r="T660" s="108">
        <v>1040502</v>
      </c>
      <c r="U660" s="108">
        <v>1890</v>
      </c>
      <c r="V660" s="108">
        <v>2</v>
      </c>
      <c r="W660" s="108">
        <v>1</v>
      </c>
      <c r="X660" s="113">
        <v>2019</v>
      </c>
      <c r="Y660" s="113">
        <v>306</v>
      </c>
      <c r="Z660" s="113">
        <v>0</v>
      </c>
      <c r="AA660" s="114" t="s">
        <v>1001</v>
      </c>
      <c r="AB660" s="108">
        <v>1175</v>
      </c>
      <c r="AC660" s="109" t="s">
        <v>1001</v>
      </c>
      <c r="AD660" s="196" t="s">
        <v>1280</v>
      </c>
      <c r="AE660" s="196" t="s">
        <v>1001</v>
      </c>
      <c r="AF660" s="197">
        <f>AE660-AD660</f>
        <v>-5</v>
      </c>
      <c r="AG660" s="198">
        <f>IF(AI660="SI",0,J660)</f>
        <v>80.93</v>
      </c>
      <c r="AH660" s="199">
        <f>AG660*AF660</f>
        <v>-404.65000000000003</v>
      </c>
      <c r="AI660" s="200"/>
    </row>
    <row r="661" spans="1:35" ht="24">
      <c r="A661" s="108">
        <v>2019</v>
      </c>
      <c r="B661" s="108">
        <v>341</v>
      </c>
      <c r="C661" s="109" t="s">
        <v>1281</v>
      </c>
      <c r="D661" s="194" t="s">
        <v>1283</v>
      </c>
      <c r="E661" s="109" t="s">
        <v>1284</v>
      </c>
      <c r="F661" s="201" t="s">
        <v>1285</v>
      </c>
      <c r="G661" s="112">
        <v>38.48</v>
      </c>
      <c r="H661" s="112">
        <v>6.94</v>
      </c>
      <c r="I661" s="143" t="s">
        <v>79</v>
      </c>
      <c r="J661" s="112">
        <f>IF(I661="SI",G661-H661,G661)</f>
        <v>31.539999999999996</v>
      </c>
      <c r="K661" s="195" t="s">
        <v>428</v>
      </c>
      <c r="L661" s="108">
        <v>2019</v>
      </c>
      <c r="M661" s="108">
        <v>4499</v>
      </c>
      <c r="N661" s="109" t="s">
        <v>1282</v>
      </c>
      <c r="O661" s="111" t="s">
        <v>308</v>
      </c>
      <c r="P661" s="109" t="s">
        <v>309</v>
      </c>
      <c r="Q661" s="109" t="s">
        <v>309</v>
      </c>
      <c r="R661" s="108">
        <v>1</v>
      </c>
      <c r="S661" s="111" t="s">
        <v>85</v>
      </c>
      <c r="T661" s="108">
        <v>1010303</v>
      </c>
      <c r="U661" s="108">
        <v>250</v>
      </c>
      <c r="V661" s="108">
        <v>2</v>
      </c>
      <c r="W661" s="108">
        <v>1</v>
      </c>
      <c r="X661" s="113">
        <v>2019</v>
      </c>
      <c r="Y661" s="113">
        <v>57</v>
      </c>
      <c r="Z661" s="113">
        <v>0</v>
      </c>
      <c r="AA661" s="114" t="s">
        <v>1128</v>
      </c>
      <c r="AB661" s="108">
        <v>1126</v>
      </c>
      <c r="AC661" s="109" t="s">
        <v>1001</v>
      </c>
      <c r="AD661" s="196" t="s">
        <v>1216</v>
      </c>
      <c r="AE661" s="196" t="s">
        <v>1001</v>
      </c>
      <c r="AF661" s="197">
        <f>AE661-AD661</f>
        <v>-1</v>
      </c>
      <c r="AG661" s="198">
        <f>IF(AI661="SI",0,J661)</f>
        <v>31.539999999999996</v>
      </c>
      <c r="AH661" s="199">
        <f>AG661*AF661</f>
        <v>-31.539999999999996</v>
      </c>
      <c r="AI661" s="200"/>
    </row>
    <row r="662" spans="1:35" ht="24">
      <c r="A662" s="108">
        <v>2019</v>
      </c>
      <c r="B662" s="108">
        <v>341</v>
      </c>
      <c r="C662" s="109" t="s">
        <v>1281</v>
      </c>
      <c r="D662" s="194" t="s">
        <v>1283</v>
      </c>
      <c r="E662" s="109" t="s">
        <v>1284</v>
      </c>
      <c r="F662" s="201" t="s">
        <v>1285</v>
      </c>
      <c r="G662" s="112">
        <v>5.45</v>
      </c>
      <c r="H662" s="112">
        <v>0.98</v>
      </c>
      <c r="I662" s="143" t="s">
        <v>79</v>
      </c>
      <c r="J662" s="112">
        <f>IF(I662="SI",G662-H662,G662)</f>
        <v>4.470000000000001</v>
      </c>
      <c r="K662" s="195" t="s">
        <v>428</v>
      </c>
      <c r="L662" s="108">
        <v>2019</v>
      </c>
      <c r="M662" s="108">
        <v>4499</v>
      </c>
      <c r="N662" s="109" t="s">
        <v>1282</v>
      </c>
      <c r="O662" s="111" t="s">
        <v>308</v>
      </c>
      <c r="P662" s="109" t="s">
        <v>309</v>
      </c>
      <c r="Q662" s="109" t="s">
        <v>309</v>
      </c>
      <c r="R662" s="108">
        <v>1</v>
      </c>
      <c r="S662" s="111" t="s">
        <v>85</v>
      </c>
      <c r="T662" s="108">
        <v>1040103</v>
      </c>
      <c r="U662" s="108">
        <v>1460</v>
      </c>
      <c r="V662" s="108">
        <v>4</v>
      </c>
      <c r="W662" s="108">
        <v>3</v>
      </c>
      <c r="X662" s="113">
        <v>2019</v>
      </c>
      <c r="Y662" s="113">
        <v>58</v>
      </c>
      <c r="Z662" s="113">
        <v>0</v>
      </c>
      <c r="AA662" s="114" t="s">
        <v>1128</v>
      </c>
      <c r="AB662" s="108">
        <v>1127</v>
      </c>
      <c r="AC662" s="109" t="s">
        <v>1001</v>
      </c>
      <c r="AD662" s="196" t="s">
        <v>1216</v>
      </c>
      <c r="AE662" s="196" t="s">
        <v>1001</v>
      </c>
      <c r="AF662" s="197">
        <f>AE662-AD662</f>
        <v>-1</v>
      </c>
      <c r="AG662" s="198">
        <f>IF(AI662="SI",0,J662)</f>
        <v>4.470000000000001</v>
      </c>
      <c r="AH662" s="199">
        <f>AG662*AF662</f>
        <v>-4.470000000000001</v>
      </c>
      <c r="AI662" s="200"/>
    </row>
    <row r="663" spans="1:35" ht="24">
      <c r="A663" s="108">
        <v>2019</v>
      </c>
      <c r="B663" s="108">
        <v>341</v>
      </c>
      <c r="C663" s="109" t="s">
        <v>1281</v>
      </c>
      <c r="D663" s="194" t="s">
        <v>1283</v>
      </c>
      <c r="E663" s="109" t="s">
        <v>1284</v>
      </c>
      <c r="F663" s="201" t="s">
        <v>1285</v>
      </c>
      <c r="G663" s="112">
        <v>6.32</v>
      </c>
      <c r="H663" s="112">
        <v>1.14</v>
      </c>
      <c r="I663" s="143" t="s">
        <v>79</v>
      </c>
      <c r="J663" s="112">
        <f>IF(I663="SI",G663-H663,G663)</f>
        <v>5.180000000000001</v>
      </c>
      <c r="K663" s="195" t="s">
        <v>428</v>
      </c>
      <c r="L663" s="108">
        <v>2019</v>
      </c>
      <c r="M663" s="108">
        <v>4499</v>
      </c>
      <c r="N663" s="109" t="s">
        <v>1282</v>
      </c>
      <c r="O663" s="111" t="s">
        <v>308</v>
      </c>
      <c r="P663" s="109" t="s">
        <v>309</v>
      </c>
      <c r="Q663" s="109" t="s">
        <v>309</v>
      </c>
      <c r="R663" s="108">
        <v>1</v>
      </c>
      <c r="S663" s="111" t="s">
        <v>85</v>
      </c>
      <c r="T663" s="108">
        <v>1040203</v>
      </c>
      <c r="U663" s="108">
        <v>1570</v>
      </c>
      <c r="V663" s="108">
        <v>4</v>
      </c>
      <c r="W663" s="108">
        <v>3</v>
      </c>
      <c r="X663" s="113">
        <v>2019</v>
      </c>
      <c r="Y663" s="113">
        <v>59</v>
      </c>
      <c r="Z663" s="113">
        <v>0</v>
      </c>
      <c r="AA663" s="114" t="s">
        <v>1128</v>
      </c>
      <c r="AB663" s="108">
        <v>1128</v>
      </c>
      <c r="AC663" s="109" t="s">
        <v>1001</v>
      </c>
      <c r="AD663" s="196" t="s">
        <v>1216</v>
      </c>
      <c r="AE663" s="196" t="s">
        <v>1001</v>
      </c>
      <c r="AF663" s="197">
        <f>AE663-AD663</f>
        <v>-1</v>
      </c>
      <c r="AG663" s="198">
        <f>IF(AI663="SI",0,J663)</f>
        <v>5.180000000000001</v>
      </c>
      <c r="AH663" s="199">
        <f>AG663*AF663</f>
        <v>-5.180000000000001</v>
      </c>
      <c r="AI663" s="200"/>
    </row>
    <row r="664" spans="1:35" ht="72">
      <c r="A664" s="108">
        <v>2019</v>
      </c>
      <c r="B664" s="108">
        <v>343</v>
      </c>
      <c r="C664" s="109" t="s">
        <v>1232</v>
      </c>
      <c r="D664" s="194" t="s">
        <v>1286</v>
      </c>
      <c r="E664" s="109" t="s">
        <v>1282</v>
      </c>
      <c r="F664" s="201" t="s">
        <v>1287</v>
      </c>
      <c r="G664" s="112">
        <v>204.96</v>
      </c>
      <c r="H664" s="112">
        <v>36.96</v>
      </c>
      <c r="I664" s="143" t="s">
        <v>79</v>
      </c>
      <c r="J664" s="112">
        <f>IF(I664="SI",G664-H664,G664)</f>
        <v>168</v>
      </c>
      <c r="K664" s="195" t="s">
        <v>623</v>
      </c>
      <c r="L664" s="108">
        <v>2019</v>
      </c>
      <c r="M664" s="108">
        <v>4546</v>
      </c>
      <c r="N664" s="109" t="s">
        <v>1232</v>
      </c>
      <c r="O664" s="111" t="s">
        <v>624</v>
      </c>
      <c r="P664" s="109" t="s">
        <v>625</v>
      </c>
      <c r="Q664" s="109" t="s">
        <v>625</v>
      </c>
      <c r="R664" s="108">
        <v>2</v>
      </c>
      <c r="S664" s="111" t="s">
        <v>103</v>
      </c>
      <c r="T664" s="108">
        <v>1010203</v>
      </c>
      <c r="U664" s="108">
        <v>140</v>
      </c>
      <c r="V664" s="108">
        <v>8</v>
      </c>
      <c r="W664" s="108">
        <v>1</v>
      </c>
      <c r="X664" s="113">
        <v>2019</v>
      </c>
      <c r="Y664" s="113">
        <v>334</v>
      </c>
      <c r="Z664" s="113">
        <v>0</v>
      </c>
      <c r="AA664" s="114" t="s">
        <v>1128</v>
      </c>
      <c r="AB664" s="108">
        <v>1120</v>
      </c>
      <c r="AC664" s="109" t="s">
        <v>1001</v>
      </c>
      <c r="AD664" s="196" t="s">
        <v>1288</v>
      </c>
      <c r="AE664" s="196" t="s">
        <v>1001</v>
      </c>
      <c r="AF664" s="197">
        <f>AE664-AD664</f>
        <v>-32</v>
      </c>
      <c r="AG664" s="198">
        <f>IF(AI664="SI",0,J664)</f>
        <v>168</v>
      </c>
      <c r="AH664" s="199">
        <f>AG664*AF664</f>
        <v>-5376</v>
      </c>
      <c r="AI664" s="200"/>
    </row>
    <row r="665" spans="1:35" ht="72">
      <c r="A665" s="108">
        <v>2019</v>
      </c>
      <c r="B665" s="108">
        <v>343</v>
      </c>
      <c r="C665" s="109" t="s">
        <v>1232</v>
      </c>
      <c r="D665" s="194" t="s">
        <v>1286</v>
      </c>
      <c r="E665" s="109" t="s">
        <v>1282</v>
      </c>
      <c r="F665" s="201" t="s">
        <v>1287</v>
      </c>
      <c r="G665" s="112">
        <v>51.24</v>
      </c>
      <c r="H665" s="112">
        <v>9.24</v>
      </c>
      <c r="I665" s="143" t="s">
        <v>79</v>
      </c>
      <c r="J665" s="112">
        <f>IF(I665="SI",G665-H665,G665)</f>
        <v>42</v>
      </c>
      <c r="K665" s="195" t="s">
        <v>623</v>
      </c>
      <c r="L665" s="108">
        <v>2019</v>
      </c>
      <c r="M665" s="108">
        <v>4546</v>
      </c>
      <c r="N665" s="109" t="s">
        <v>1232</v>
      </c>
      <c r="O665" s="111" t="s">
        <v>624</v>
      </c>
      <c r="P665" s="109" t="s">
        <v>625</v>
      </c>
      <c r="Q665" s="109" t="s">
        <v>625</v>
      </c>
      <c r="R665" s="108">
        <v>2</v>
      </c>
      <c r="S665" s="111" t="s">
        <v>103</v>
      </c>
      <c r="T665" s="108">
        <v>1010303</v>
      </c>
      <c r="U665" s="108">
        <v>250</v>
      </c>
      <c r="V665" s="108">
        <v>2</v>
      </c>
      <c r="W665" s="108">
        <v>4</v>
      </c>
      <c r="X665" s="113">
        <v>2019</v>
      </c>
      <c r="Y665" s="113">
        <v>335</v>
      </c>
      <c r="Z665" s="113">
        <v>0</v>
      </c>
      <c r="AA665" s="114" t="s">
        <v>1128</v>
      </c>
      <c r="AB665" s="108">
        <v>1123</v>
      </c>
      <c r="AC665" s="109" t="s">
        <v>1001</v>
      </c>
      <c r="AD665" s="196" t="s">
        <v>1288</v>
      </c>
      <c r="AE665" s="196" t="s">
        <v>1001</v>
      </c>
      <c r="AF665" s="197">
        <f>AE665-AD665</f>
        <v>-32</v>
      </c>
      <c r="AG665" s="198">
        <f>IF(AI665="SI",0,J665)</f>
        <v>42</v>
      </c>
      <c r="AH665" s="199">
        <f>AG665*AF665</f>
        <v>-1344</v>
      </c>
      <c r="AI665" s="200"/>
    </row>
    <row r="666" spans="1:35" ht="72">
      <c r="A666" s="108">
        <v>2019</v>
      </c>
      <c r="B666" s="108">
        <v>343</v>
      </c>
      <c r="C666" s="109" t="s">
        <v>1232</v>
      </c>
      <c r="D666" s="194" t="s">
        <v>1286</v>
      </c>
      <c r="E666" s="109" t="s">
        <v>1282</v>
      </c>
      <c r="F666" s="201" t="s">
        <v>1287</v>
      </c>
      <c r="G666" s="112">
        <v>77.59</v>
      </c>
      <c r="H666" s="112">
        <v>13.99</v>
      </c>
      <c r="I666" s="143" t="s">
        <v>79</v>
      </c>
      <c r="J666" s="112">
        <f>IF(I666="SI",G666-H666,G666)</f>
        <v>63.6</v>
      </c>
      <c r="K666" s="195" t="s">
        <v>623</v>
      </c>
      <c r="L666" s="108">
        <v>2019</v>
      </c>
      <c r="M666" s="108">
        <v>4546</v>
      </c>
      <c r="N666" s="109" t="s">
        <v>1232</v>
      </c>
      <c r="O666" s="111" t="s">
        <v>624</v>
      </c>
      <c r="P666" s="109" t="s">
        <v>625</v>
      </c>
      <c r="Q666" s="109" t="s">
        <v>625</v>
      </c>
      <c r="R666" s="108">
        <v>2</v>
      </c>
      <c r="S666" s="111" t="s">
        <v>103</v>
      </c>
      <c r="T666" s="108">
        <v>1010303</v>
      </c>
      <c r="U666" s="108">
        <v>250</v>
      </c>
      <c r="V666" s="108">
        <v>2</v>
      </c>
      <c r="W666" s="108">
        <v>4</v>
      </c>
      <c r="X666" s="113">
        <v>2019</v>
      </c>
      <c r="Y666" s="113">
        <v>318</v>
      </c>
      <c r="Z666" s="113">
        <v>0</v>
      </c>
      <c r="AA666" s="114" t="s">
        <v>1128</v>
      </c>
      <c r="AB666" s="108">
        <v>1122</v>
      </c>
      <c r="AC666" s="109" t="s">
        <v>1001</v>
      </c>
      <c r="AD666" s="196" t="s">
        <v>1288</v>
      </c>
      <c r="AE666" s="196" t="s">
        <v>1001</v>
      </c>
      <c r="AF666" s="197">
        <f>AE666-AD666</f>
        <v>-32</v>
      </c>
      <c r="AG666" s="198">
        <f>IF(AI666="SI",0,J666)</f>
        <v>63.6</v>
      </c>
      <c r="AH666" s="199">
        <f>AG666*AF666</f>
        <v>-2035.2</v>
      </c>
      <c r="AI666" s="200"/>
    </row>
    <row r="667" spans="1:35" ht="72">
      <c r="A667" s="108">
        <v>2019</v>
      </c>
      <c r="B667" s="108">
        <v>343</v>
      </c>
      <c r="C667" s="109" t="s">
        <v>1232</v>
      </c>
      <c r="D667" s="194" t="s">
        <v>1286</v>
      </c>
      <c r="E667" s="109" t="s">
        <v>1282</v>
      </c>
      <c r="F667" s="201" t="s">
        <v>1287</v>
      </c>
      <c r="G667" s="112">
        <v>75</v>
      </c>
      <c r="H667" s="112">
        <v>13.53</v>
      </c>
      <c r="I667" s="143" t="s">
        <v>79</v>
      </c>
      <c r="J667" s="112">
        <f>IF(I667="SI",G667-H667,G667)</f>
        <v>61.47</v>
      </c>
      <c r="K667" s="195" t="s">
        <v>623</v>
      </c>
      <c r="L667" s="108">
        <v>2019</v>
      </c>
      <c r="M667" s="108">
        <v>4546</v>
      </c>
      <c r="N667" s="109" t="s">
        <v>1232</v>
      </c>
      <c r="O667" s="111" t="s">
        <v>624</v>
      </c>
      <c r="P667" s="109" t="s">
        <v>625</v>
      </c>
      <c r="Q667" s="109" t="s">
        <v>625</v>
      </c>
      <c r="R667" s="108">
        <v>2</v>
      </c>
      <c r="S667" s="111" t="s">
        <v>103</v>
      </c>
      <c r="T667" s="108">
        <v>1010203</v>
      </c>
      <c r="U667" s="108">
        <v>140</v>
      </c>
      <c r="V667" s="108">
        <v>8</v>
      </c>
      <c r="W667" s="108">
        <v>5</v>
      </c>
      <c r="X667" s="113">
        <v>2019</v>
      </c>
      <c r="Y667" s="113">
        <v>317</v>
      </c>
      <c r="Z667" s="113">
        <v>0</v>
      </c>
      <c r="AA667" s="114" t="s">
        <v>1128</v>
      </c>
      <c r="AB667" s="108">
        <v>1121</v>
      </c>
      <c r="AC667" s="109" t="s">
        <v>1001</v>
      </c>
      <c r="AD667" s="196" t="s">
        <v>1288</v>
      </c>
      <c r="AE667" s="196" t="s">
        <v>1001</v>
      </c>
      <c r="AF667" s="197">
        <f>AE667-AD667</f>
        <v>-32</v>
      </c>
      <c r="AG667" s="198">
        <f>IF(AI667="SI",0,J667)</f>
        <v>61.47</v>
      </c>
      <c r="AH667" s="199">
        <f>AG667*AF667</f>
        <v>-1967.04</v>
      </c>
      <c r="AI667" s="200"/>
    </row>
    <row r="668" spans="1:35" ht="36">
      <c r="A668" s="108">
        <v>2019</v>
      </c>
      <c r="B668" s="108">
        <v>344</v>
      </c>
      <c r="C668" s="109" t="s">
        <v>1253</v>
      </c>
      <c r="D668" s="194" t="s">
        <v>1289</v>
      </c>
      <c r="E668" s="109" t="s">
        <v>1282</v>
      </c>
      <c r="F668" s="201" t="s">
        <v>1290</v>
      </c>
      <c r="G668" s="112">
        <v>150</v>
      </c>
      <c r="H668" s="112">
        <v>27.05</v>
      </c>
      <c r="I668" s="143" t="s">
        <v>79</v>
      </c>
      <c r="J668" s="112">
        <f>IF(I668="SI",G668-H668,G668)</f>
        <v>122.95</v>
      </c>
      <c r="K668" s="195" t="s">
        <v>1291</v>
      </c>
      <c r="L668" s="108">
        <v>2019</v>
      </c>
      <c r="M668" s="108">
        <v>4564</v>
      </c>
      <c r="N668" s="109" t="s">
        <v>1253</v>
      </c>
      <c r="O668" s="111" t="s">
        <v>1292</v>
      </c>
      <c r="P668" s="109" t="s">
        <v>1293</v>
      </c>
      <c r="Q668" s="109" t="s">
        <v>84</v>
      </c>
      <c r="R668" s="108">
        <v>3</v>
      </c>
      <c r="S668" s="111" t="s">
        <v>162</v>
      </c>
      <c r="T668" s="108">
        <v>1010602</v>
      </c>
      <c r="U668" s="108">
        <v>570</v>
      </c>
      <c r="V668" s="108">
        <v>2</v>
      </c>
      <c r="W668" s="108">
        <v>4</v>
      </c>
      <c r="X668" s="113">
        <v>2019</v>
      </c>
      <c r="Y668" s="113">
        <v>302</v>
      </c>
      <c r="Z668" s="113">
        <v>0</v>
      </c>
      <c r="AA668" s="114" t="s">
        <v>1128</v>
      </c>
      <c r="AB668" s="108">
        <v>1125</v>
      </c>
      <c r="AC668" s="109" t="s">
        <v>1001</v>
      </c>
      <c r="AD668" s="196" t="s">
        <v>1288</v>
      </c>
      <c r="AE668" s="196" t="s">
        <v>1001</v>
      </c>
      <c r="AF668" s="197">
        <f>AE668-AD668</f>
        <v>-32</v>
      </c>
      <c r="AG668" s="198">
        <f>IF(AI668="SI",0,J668)</f>
        <v>122.95</v>
      </c>
      <c r="AH668" s="199">
        <f>AG668*AF668</f>
        <v>-3934.4</v>
      </c>
      <c r="AI668" s="200"/>
    </row>
    <row r="669" spans="1:35" ht="36">
      <c r="A669" s="108">
        <v>2019</v>
      </c>
      <c r="B669" s="108">
        <v>344</v>
      </c>
      <c r="C669" s="109" t="s">
        <v>1253</v>
      </c>
      <c r="D669" s="194" t="s">
        <v>1289</v>
      </c>
      <c r="E669" s="109" t="s">
        <v>1282</v>
      </c>
      <c r="F669" s="201" t="s">
        <v>1290</v>
      </c>
      <c r="G669" s="112">
        <v>34.5</v>
      </c>
      <c r="H669" s="112">
        <v>6.22</v>
      </c>
      <c r="I669" s="143" t="s">
        <v>79</v>
      </c>
      <c r="J669" s="112">
        <f>IF(I669="SI",G669-H669,G669)</f>
        <v>28.28</v>
      </c>
      <c r="K669" s="195" t="s">
        <v>1291</v>
      </c>
      <c r="L669" s="108">
        <v>2019</v>
      </c>
      <c r="M669" s="108">
        <v>4564</v>
      </c>
      <c r="N669" s="109" t="s">
        <v>1253</v>
      </c>
      <c r="O669" s="111" t="s">
        <v>1292</v>
      </c>
      <c r="P669" s="109" t="s">
        <v>1293</v>
      </c>
      <c r="Q669" s="109" t="s">
        <v>84</v>
      </c>
      <c r="R669" s="108">
        <v>3</v>
      </c>
      <c r="S669" s="111" t="s">
        <v>162</v>
      </c>
      <c r="T669" s="108">
        <v>1010602</v>
      </c>
      <c r="U669" s="108">
        <v>570</v>
      </c>
      <c r="V669" s="108">
        <v>2</v>
      </c>
      <c r="W669" s="108">
        <v>2</v>
      </c>
      <c r="X669" s="113">
        <v>2019</v>
      </c>
      <c r="Y669" s="113">
        <v>303</v>
      </c>
      <c r="Z669" s="113">
        <v>0</v>
      </c>
      <c r="AA669" s="114" t="s">
        <v>1128</v>
      </c>
      <c r="AB669" s="108">
        <v>1124</v>
      </c>
      <c r="AC669" s="109" t="s">
        <v>1001</v>
      </c>
      <c r="AD669" s="196" t="s">
        <v>1288</v>
      </c>
      <c r="AE669" s="196" t="s">
        <v>1001</v>
      </c>
      <c r="AF669" s="197">
        <f>AE669-AD669</f>
        <v>-32</v>
      </c>
      <c r="AG669" s="198">
        <f>IF(AI669="SI",0,J669)</f>
        <v>28.28</v>
      </c>
      <c r="AH669" s="199">
        <f>AG669*AF669</f>
        <v>-904.96</v>
      </c>
      <c r="AI669" s="200"/>
    </row>
    <row r="670" spans="1:35" ht="48">
      <c r="A670" s="108">
        <v>2019</v>
      </c>
      <c r="B670" s="108">
        <v>345</v>
      </c>
      <c r="C670" s="109" t="s">
        <v>1253</v>
      </c>
      <c r="D670" s="194" t="s">
        <v>1294</v>
      </c>
      <c r="E670" s="109" t="s">
        <v>1086</v>
      </c>
      <c r="F670" s="201" t="s">
        <v>1295</v>
      </c>
      <c r="G670" s="112">
        <v>373.32</v>
      </c>
      <c r="H670" s="112">
        <v>67.32</v>
      </c>
      <c r="I670" s="143" t="s">
        <v>79</v>
      </c>
      <c r="J670" s="112">
        <f>IF(I670="SI",G670-H670,G670)</f>
        <v>306</v>
      </c>
      <c r="K670" s="195" t="s">
        <v>473</v>
      </c>
      <c r="L670" s="108">
        <v>2019</v>
      </c>
      <c r="M670" s="108">
        <v>4565</v>
      </c>
      <c r="N670" s="109" t="s">
        <v>1253</v>
      </c>
      <c r="O670" s="111" t="s">
        <v>294</v>
      </c>
      <c r="P670" s="109" t="s">
        <v>295</v>
      </c>
      <c r="Q670" s="109" t="s">
        <v>84</v>
      </c>
      <c r="R670" s="108">
        <v>2</v>
      </c>
      <c r="S670" s="111" t="s">
        <v>103</v>
      </c>
      <c r="T670" s="108">
        <v>1010503</v>
      </c>
      <c r="U670" s="108">
        <v>470</v>
      </c>
      <c r="V670" s="108">
        <v>4</v>
      </c>
      <c r="W670" s="108">
        <v>1</v>
      </c>
      <c r="X670" s="113">
        <v>2019</v>
      </c>
      <c r="Y670" s="113">
        <v>17</v>
      </c>
      <c r="Z670" s="113">
        <v>0</v>
      </c>
      <c r="AA670" s="114" t="s">
        <v>1128</v>
      </c>
      <c r="AB670" s="108">
        <v>1113</v>
      </c>
      <c r="AC670" s="109" t="s">
        <v>1001</v>
      </c>
      <c r="AD670" s="196" t="s">
        <v>1216</v>
      </c>
      <c r="AE670" s="196" t="s">
        <v>1001</v>
      </c>
      <c r="AF670" s="197">
        <f>AE670-AD670</f>
        <v>-1</v>
      </c>
      <c r="AG670" s="198">
        <f>IF(AI670="SI",0,J670)</f>
        <v>306</v>
      </c>
      <c r="AH670" s="199">
        <f>AG670*AF670</f>
        <v>-306</v>
      </c>
      <c r="AI670" s="200"/>
    </row>
    <row r="671" spans="1:35" ht="48">
      <c r="A671" s="108">
        <v>2019</v>
      </c>
      <c r="B671" s="108">
        <v>345</v>
      </c>
      <c r="C671" s="109" t="s">
        <v>1253</v>
      </c>
      <c r="D671" s="194" t="s">
        <v>1294</v>
      </c>
      <c r="E671" s="109" t="s">
        <v>1086</v>
      </c>
      <c r="F671" s="201" t="s">
        <v>1296</v>
      </c>
      <c r="G671" s="112">
        <v>390.4</v>
      </c>
      <c r="H671" s="112">
        <v>70.4</v>
      </c>
      <c r="I671" s="143" t="s">
        <v>79</v>
      </c>
      <c r="J671" s="112">
        <f>IF(I671="SI",G671-H671,G671)</f>
        <v>320</v>
      </c>
      <c r="K671" s="195" t="s">
        <v>1297</v>
      </c>
      <c r="L671" s="108">
        <v>2019</v>
      </c>
      <c r="M671" s="108">
        <v>4565</v>
      </c>
      <c r="N671" s="109" t="s">
        <v>1253</v>
      </c>
      <c r="O671" s="111" t="s">
        <v>294</v>
      </c>
      <c r="P671" s="109" t="s">
        <v>295</v>
      </c>
      <c r="Q671" s="109" t="s">
        <v>84</v>
      </c>
      <c r="R671" s="108">
        <v>3</v>
      </c>
      <c r="S671" s="111" t="s">
        <v>162</v>
      </c>
      <c r="T671" s="108">
        <v>1010503</v>
      </c>
      <c r="U671" s="108">
        <v>470</v>
      </c>
      <c r="V671" s="108">
        <v>2</v>
      </c>
      <c r="W671" s="108">
        <v>3</v>
      </c>
      <c r="X671" s="113">
        <v>2019</v>
      </c>
      <c r="Y671" s="113">
        <v>301</v>
      </c>
      <c r="Z671" s="113">
        <v>0</v>
      </c>
      <c r="AA671" s="114" t="s">
        <v>1128</v>
      </c>
      <c r="AB671" s="108">
        <v>1112</v>
      </c>
      <c r="AC671" s="109" t="s">
        <v>1001</v>
      </c>
      <c r="AD671" s="196" t="s">
        <v>1216</v>
      </c>
      <c r="AE671" s="196" t="s">
        <v>1001</v>
      </c>
      <c r="AF671" s="197">
        <f>AE671-AD671</f>
        <v>-1</v>
      </c>
      <c r="AG671" s="198">
        <f>IF(AI671="SI",0,J671)</f>
        <v>320</v>
      </c>
      <c r="AH671" s="199">
        <f>AG671*AF671</f>
        <v>-320</v>
      </c>
      <c r="AI671" s="200"/>
    </row>
    <row r="672" spans="1:35" ht="36">
      <c r="A672" s="108">
        <v>2019</v>
      </c>
      <c r="B672" s="108">
        <v>346</v>
      </c>
      <c r="C672" s="109" t="s">
        <v>1298</v>
      </c>
      <c r="D672" s="194" t="s">
        <v>735</v>
      </c>
      <c r="E672" s="109" t="s">
        <v>1253</v>
      </c>
      <c r="F672" s="201" t="s">
        <v>1299</v>
      </c>
      <c r="G672" s="112">
        <v>398.57</v>
      </c>
      <c r="H672" s="112">
        <v>71.87</v>
      </c>
      <c r="I672" s="143" t="s">
        <v>79</v>
      </c>
      <c r="J672" s="112">
        <f>IF(I672="SI",G672-H672,G672)</f>
        <v>326.7</v>
      </c>
      <c r="K672" s="195" t="s">
        <v>312</v>
      </c>
      <c r="L672" s="108">
        <v>2019</v>
      </c>
      <c r="M672" s="108">
        <v>4586</v>
      </c>
      <c r="N672" s="109" t="s">
        <v>1300</v>
      </c>
      <c r="O672" s="111" t="s">
        <v>313</v>
      </c>
      <c r="P672" s="109" t="s">
        <v>314</v>
      </c>
      <c r="Q672" s="109" t="s">
        <v>84</v>
      </c>
      <c r="R672" s="108">
        <v>1</v>
      </c>
      <c r="S672" s="111" t="s">
        <v>85</v>
      </c>
      <c r="T672" s="108">
        <v>1100503</v>
      </c>
      <c r="U672" s="108">
        <v>4210</v>
      </c>
      <c r="V672" s="108">
        <v>2</v>
      </c>
      <c r="W672" s="108">
        <v>2</v>
      </c>
      <c r="X672" s="113">
        <v>2019</v>
      </c>
      <c r="Y672" s="113">
        <v>90</v>
      </c>
      <c r="Z672" s="113">
        <v>0</v>
      </c>
      <c r="AA672" s="114" t="s">
        <v>1128</v>
      </c>
      <c r="AB672" s="108">
        <v>1116</v>
      </c>
      <c r="AC672" s="109" t="s">
        <v>1001</v>
      </c>
      <c r="AD672" s="196" t="s">
        <v>1484</v>
      </c>
      <c r="AE672" s="196" t="s">
        <v>1001</v>
      </c>
      <c r="AF672" s="197">
        <f>AE672-AD672</f>
        <v>-17</v>
      </c>
      <c r="AG672" s="198">
        <f>IF(AI672="SI",0,J672)</f>
        <v>326.7</v>
      </c>
      <c r="AH672" s="199">
        <f>AG672*AF672</f>
        <v>-5553.9</v>
      </c>
      <c r="AI672" s="200"/>
    </row>
    <row r="673" spans="1:35" ht="84">
      <c r="A673" s="108">
        <v>2019</v>
      </c>
      <c r="B673" s="108">
        <v>351</v>
      </c>
      <c r="C673" s="109" t="s">
        <v>1001</v>
      </c>
      <c r="D673" s="194" t="s">
        <v>1146</v>
      </c>
      <c r="E673" s="109" t="s">
        <v>1253</v>
      </c>
      <c r="F673" s="201" t="s">
        <v>1301</v>
      </c>
      <c r="G673" s="112">
        <v>183</v>
      </c>
      <c r="H673" s="112">
        <v>33</v>
      </c>
      <c r="I673" s="143" t="s">
        <v>79</v>
      </c>
      <c r="J673" s="112">
        <f>IF(I673="SI",G673-H673,G673)</f>
        <v>150</v>
      </c>
      <c r="K673" s="195" t="s">
        <v>1302</v>
      </c>
      <c r="L673" s="108">
        <v>2019</v>
      </c>
      <c r="M673" s="108">
        <v>4584</v>
      </c>
      <c r="N673" s="109" t="s">
        <v>1300</v>
      </c>
      <c r="O673" s="111" t="s">
        <v>1303</v>
      </c>
      <c r="P673" s="109" t="s">
        <v>1304</v>
      </c>
      <c r="Q673" s="109" t="s">
        <v>1305</v>
      </c>
      <c r="R673" s="108">
        <v>3</v>
      </c>
      <c r="S673" s="111" t="s">
        <v>162</v>
      </c>
      <c r="T673" s="108">
        <v>1010503</v>
      </c>
      <c r="U673" s="108">
        <v>470</v>
      </c>
      <c r="V673" s="108">
        <v>2</v>
      </c>
      <c r="W673" s="108">
        <v>3</v>
      </c>
      <c r="X673" s="113">
        <v>2019</v>
      </c>
      <c r="Y673" s="113">
        <v>320</v>
      </c>
      <c r="Z673" s="113">
        <v>0</v>
      </c>
      <c r="AA673" s="114" t="s">
        <v>84</v>
      </c>
      <c r="AB673" s="108">
        <v>1154</v>
      </c>
      <c r="AC673" s="109" t="s">
        <v>1001</v>
      </c>
      <c r="AD673" s="196" t="s">
        <v>1288</v>
      </c>
      <c r="AE673" s="196" t="s">
        <v>1001</v>
      </c>
      <c r="AF673" s="197">
        <f>AE673-AD673</f>
        <v>-32</v>
      </c>
      <c r="AG673" s="198">
        <f>IF(AI673="SI",0,J673)</f>
        <v>150</v>
      </c>
      <c r="AH673" s="199">
        <f>AG673*AF673</f>
        <v>-4800</v>
      </c>
      <c r="AI673" s="200"/>
    </row>
    <row r="674" spans="1:35" ht="108">
      <c r="A674" s="108">
        <v>2019</v>
      </c>
      <c r="B674" s="108">
        <v>352</v>
      </c>
      <c r="C674" s="109" t="s">
        <v>1001</v>
      </c>
      <c r="D674" s="194" t="s">
        <v>1306</v>
      </c>
      <c r="E674" s="109" t="s">
        <v>1232</v>
      </c>
      <c r="F674" s="201" t="s">
        <v>1307</v>
      </c>
      <c r="G674" s="112">
        <v>488</v>
      </c>
      <c r="H674" s="112">
        <v>88</v>
      </c>
      <c r="I674" s="143" t="s">
        <v>79</v>
      </c>
      <c r="J674" s="112">
        <f>IF(I674="SI",G674-H674,G674)</f>
        <v>400</v>
      </c>
      <c r="K674" s="195" t="s">
        <v>1308</v>
      </c>
      <c r="L674" s="108">
        <v>2019</v>
      </c>
      <c r="M674" s="108">
        <v>4619</v>
      </c>
      <c r="N674" s="109" t="s">
        <v>1309</v>
      </c>
      <c r="O674" s="111" t="s">
        <v>1310</v>
      </c>
      <c r="P674" s="109" t="s">
        <v>1311</v>
      </c>
      <c r="Q674" s="109" t="s">
        <v>1312</v>
      </c>
      <c r="R674" s="108">
        <v>3</v>
      </c>
      <c r="S674" s="111" t="s">
        <v>162</v>
      </c>
      <c r="T674" s="108">
        <v>1010503</v>
      </c>
      <c r="U674" s="108">
        <v>470</v>
      </c>
      <c r="V674" s="108">
        <v>2</v>
      </c>
      <c r="W674" s="108">
        <v>3</v>
      </c>
      <c r="X674" s="113">
        <v>2019</v>
      </c>
      <c r="Y674" s="113">
        <v>321</v>
      </c>
      <c r="Z674" s="113">
        <v>0</v>
      </c>
      <c r="AA674" s="114" t="s">
        <v>84</v>
      </c>
      <c r="AB674" s="108">
        <v>1155</v>
      </c>
      <c r="AC674" s="109" t="s">
        <v>1001</v>
      </c>
      <c r="AD674" s="196" t="s">
        <v>1313</v>
      </c>
      <c r="AE674" s="196" t="s">
        <v>1001</v>
      </c>
      <c r="AF674" s="197">
        <f>AE674-AD674</f>
        <v>-13</v>
      </c>
      <c r="AG674" s="198">
        <f>IF(AI674="SI",0,J674)</f>
        <v>400</v>
      </c>
      <c r="AH674" s="199">
        <f>AG674*AF674</f>
        <v>-5200</v>
      </c>
      <c r="AI674" s="200"/>
    </row>
    <row r="675" spans="1:35" ht="24">
      <c r="A675" s="108">
        <v>2019</v>
      </c>
      <c r="B675" s="108">
        <v>353</v>
      </c>
      <c r="C675" s="109" t="s">
        <v>1001</v>
      </c>
      <c r="D675" s="194" t="s">
        <v>1314</v>
      </c>
      <c r="E675" s="109" t="s">
        <v>1200</v>
      </c>
      <c r="F675" s="201" t="s">
        <v>1315</v>
      </c>
      <c r="G675" s="112">
        <v>19.32</v>
      </c>
      <c r="H675" s="112">
        <v>0</v>
      </c>
      <c r="I675" s="143" t="s">
        <v>157</v>
      </c>
      <c r="J675" s="112">
        <f>IF(I675="SI",G675-H675,G675)</f>
        <v>19.32</v>
      </c>
      <c r="K675" s="195" t="s">
        <v>84</v>
      </c>
      <c r="L675" s="108">
        <v>2019</v>
      </c>
      <c r="M675" s="108">
        <v>4682</v>
      </c>
      <c r="N675" s="109" t="s">
        <v>1316</v>
      </c>
      <c r="O675" s="111" t="s">
        <v>220</v>
      </c>
      <c r="P675" s="109" t="s">
        <v>221</v>
      </c>
      <c r="Q675" s="109" t="s">
        <v>222</v>
      </c>
      <c r="R675" s="108">
        <v>1</v>
      </c>
      <c r="S675" s="111" t="s">
        <v>85</v>
      </c>
      <c r="T675" s="108">
        <v>1010303</v>
      </c>
      <c r="U675" s="108">
        <v>250</v>
      </c>
      <c r="V675" s="108">
        <v>2</v>
      </c>
      <c r="W675" s="108">
        <v>2</v>
      </c>
      <c r="X675" s="113">
        <v>2019</v>
      </c>
      <c r="Y675" s="113">
        <v>87</v>
      </c>
      <c r="Z675" s="113">
        <v>0</v>
      </c>
      <c r="AA675" s="114" t="s">
        <v>1001</v>
      </c>
      <c r="AB675" s="108">
        <v>1162</v>
      </c>
      <c r="AC675" s="109" t="s">
        <v>1001</v>
      </c>
      <c r="AD675" s="196" t="s">
        <v>1317</v>
      </c>
      <c r="AE675" s="196" t="s">
        <v>1001</v>
      </c>
      <c r="AF675" s="197">
        <f>AE675-AD675</f>
        <v>-31</v>
      </c>
      <c r="AG675" s="198">
        <f>IF(AI675="SI",0,J675)</f>
        <v>19.32</v>
      </c>
      <c r="AH675" s="199">
        <f>AG675*AF675</f>
        <v>-598.92</v>
      </c>
      <c r="AI675" s="200"/>
    </row>
    <row r="676" spans="1:35" ht="36">
      <c r="A676" s="108">
        <v>2019</v>
      </c>
      <c r="B676" s="108">
        <v>354</v>
      </c>
      <c r="C676" s="109" t="s">
        <v>1001</v>
      </c>
      <c r="D676" s="194" t="s">
        <v>1318</v>
      </c>
      <c r="E676" s="109" t="s">
        <v>1282</v>
      </c>
      <c r="F676" s="201" t="s">
        <v>1319</v>
      </c>
      <c r="G676" s="112">
        <v>250</v>
      </c>
      <c r="H676" s="112">
        <v>0</v>
      </c>
      <c r="I676" s="143" t="s">
        <v>79</v>
      </c>
      <c r="J676" s="112">
        <f>IF(I676="SI",G676-H676,G676)</f>
        <v>250</v>
      </c>
      <c r="K676" s="195" t="s">
        <v>1320</v>
      </c>
      <c r="L676" s="108">
        <v>2019</v>
      </c>
      <c r="M676" s="108">
        <v>4680</v>
      </c>
      <c r="N676" s="109" t="s">
        <v>1316</v>
      </c>
      <c r="O676" s="111" t="s">
        <v>1321</v>
      </c>
      <c r="P676" s="109" t="s">
        <v>1322</v>
      </c>
      <c r="Q676" s="109" t="s">
        <v>1322</v>
      </c>
      <c r="R676" s="108">
        <v>2</v>
      </c>
      <c r="S676" s="111" t="s">
        <v>103</v>
      </c>
      <c r="T676" s="108">
        <v>1040502</v>
      </c>
      <c r="U676" s="108">
        <v>1890</v>
      </c>
      <c r="V676" s="108">
        <v>2</v>
      </c>
      <c r="W676" s="108">
        <v>2</v>
      </c>
      <c r="X676" s="113">
        <v>2019</v>
      </c>
      <c r="Y676" s="113">
        <v>272</v>
      </c>
      <c r="Z676" s="113">
        <v>0</v>
      </c>
      <c r="AA676" s="114" t="s">
        <v>1001</v>
      </c>
      <c r="AB676" s="108">
        <v>1161</v>
      </c>
      <c r="AC676" s="109" t="s">
        <v>1001</v>
      </c>
      <c r="AD676" s="196" t="s">
        <v>1485</v>
      </c>
      <c r="AE676" s="196" t="s">
        <v>1001</v>
      </c>
      <c r="AF676" s="197">
        <f>AE676-AD676</f>
        <v>-11</v>
      </c>
      <c r="AG676" s="198">
        <f>IF(AI676="SI",0,J676)</f>
        <v>250</v>
      </c>
      <c r="AH676" s="199">
        <f>AG676*AF676</f>
        <v>-2750</v>
      </c>
      <c r="AI676" s="200"/>
    </row>
    <row r="677" spans="1:35" ht="36">
      <c r="A677" s="108">
        <v>2019</v>
      </c>
      <c r="B677" s="108">
        <v>354</v>
      </c>
      <c r="C677" s="109" t="s">
        <v>1001</v>
      </c>
      <c r="D677" s="194" t="s">
        <v>1318</v>
      </c>
      <c r="E677" s="109" t="s">
        <v>1282</v>
      </c>
      <c r="F677" s="201" t="s">
        <v>1319</v>
      </c>
      <c r="G677" s="112">
        <v>24.5</v>
      </c>
      <c r="H677" s="112">
        <v>0</v>
      </c>
      <c r="I677" s="143" t="s">
        <v>79</v>
      </c>
      <c r="J677" s="112">
        <f>IF(I677="SI",G677-H677,G677)</f>
        <v>24.5</v>
      </c>
      <c r="K677" s="195" t="s">
        <v>1320</v>
      </c>
      <c r="L677" s="108">
        <v>2019</v>
      </c>
      <c r="M677" s="108">
        <v>4680</v>
      </c>
      <c r="N677" s="109" t="s">
        <v>1316</v>
      </c>
      <c r="O677" s="111" t="s">
        <v>1321</v>
      </c>
      <c r="P677" s="109" t="s">
        <v>1322</v>
      </c>
      <c r="Q677" s="109" t="s">
        <v>1322</v>
      </c>
      <c r="R677" s="108">
        <v>2</v>
      </c>
      <c r="S677" s="111" t="s">
        <v>103</v>
      </c>
      <c r="T677" s="108">
        <v>1030103</v>
      </c>
      <c r="U677" s="108">
        <v>1130</v>
      </c>
      <c r="V677" s="108">
        <v>6</v>
      </c>
      <c r="W677" s="108">
        <v>1</v>
      </c>
      <c r="X677" s="113">
        <v>2019</v>
      </c>
      <c r="Y677" s="113">
        <v>271</v>
      </c>
      <c r="Z677" s="113">
        <v>0</v>
      </c>
      <c r="AA677" s="114" t="s">
        <v>1001</v>
      </c>
      <c r="AB677" s="108">
        <v>1160</v>
      </c>
      <c r="AC677" s="109" t="s">
        <v>1001</v>
      </c>
      <c r="AD677" s="196" t="s">
        <v>1485</v>
      </c>
      <c r="AE677" s="196" t="s">
        <v>1001</v>
      </c>
      <c r="AF677" s="197">
        <f>AE677-AD677</f>
        <v>-11</v>
      </c>
      <c r="AG677" s="198">
        <f>IF(AI677="SI",0,J677)</f>
        <v>24.5</v>
      </c>
      <c r="AH677" s="199">
        <f>AG677*AF677</f>
        <v>-269.5</v>
      </c>
      <c r="AI677" s="200"/>
    </row>
    <row r="678" spans="1:35" ht="36">
      <c r="A678" s="108">
        <v>2019</v>
      </c>
      <c r="B678" s="108">
        <v>354</v>
      </c>
      <c r="C678" s="109" t="s">
        <v>1001</v>
      </c>
      <c r="D678" s="194" t="s">
        <v>1318</v>
      </c>
      <c r="E678" s="109" t="s">
        <v>1282</v>
      </c>
      <c r="F678" s="201" t="s">
        <v>1319</v>
      </c>
      <c r="G678" s="112">
        <v>154.5</v>
      </c>
      <c r="H678" s="112">
        <v>0</v>
      </c>
      <c r="I678" s="143" t="s">
        <v>79</v>
      </c>
      <c r="J678" s="112">
        <f>IF(I678="SI",G678-H678,G678)</f>
        <v>154.5</v>
      </c>
      <c r="K678" s="195" t="s">
        <v>1320</v>
      </c>
      <c r="L678" s="108">
        <v>2019</v>
      </c>
      <c r="M678" s="108">
        <v>4680</v>
      </c>
      <c r="N678" s="109" t="s">
        <v>1316</v>
      </c>
      <c r="O678" s="111" t="s">
        <v>1321</v>
      </c>
      <c r="P678" s="109" t="s">
        <v>1322</v>
      </c>
      <c r="Q678" s="109" t="s">
        <v>1322</v>
      </c>
      <c r="R678" s="108">
        <v>2</v>
      </c>
      <c r="S678" s="111" t="s">
        <v>103</v>
      </c>
      <c r="T678" s="108">
        <v>1010603</v>
      </c>
      <c r="U678" s="108">
        <v>580</v>
      </c>
      <c r="V678" s="108">
        <v>16</v>
      </c>
      <c r="W678" s="108">
        <v>1</v>
      </c>
      <c r="X678" s="113">
        <v>2019</v>
      </c>
      <c r="Y678" s="113">
        <v>270</v>
      </c>
      <c r="Z678" s="113">
        <v>0</v>
      </c>
      <c r="AA678" s="114" t="s">
        <v>1001</v>
      </c>
      <c r="AB678" s="108">
        <v>1159</v>
      </c>
      <c r="AC678" s="109" t="s">
        <v>1001</v>
      </c>
      <c r="AD678" s="196" t="s">
        <v>1485</v>
      </c>
      <c r="AE678" s="196" t="s">
        <v>1001</v>
      </c>
      <c r="AF678" s="197">
        <f>AE678-AD678</f>
        <v>-11</v>
      </c>
      <c r="AG678" s="198">
        <f>IF(AI678="SI",0,J678)</f>
        <v>154.5</v>
      </c>
      <c r="AH678" s="199">
        <f>AG678*AF678</f>
        <v>-1699.5</v>
      </c>
      <c r="AI678" s="200"/>
    </row>
    <row r="679" spans="1:35" ht="36">
      <c r="A679" s="108">
        <v>2019</v>
      </c>
      <c r="B679" s="108">
        <v>354</v>
      </c>
      <c r="C679" s="109" t="s">
        <v>1001</v>
      </c>
      <c r="D679" s="194" t="s">
        <v>1318</v>
      </c>
      <c r="E679" s="109" t="s">
        <v>1282</v>
      </c>
      <c r="F679" s="201" t="s">
        <v>1319</v>
      </c>
      <c r="G679" s="112">
        <v>23</v>
      </c>
      <c r="H679" s="112">
        <v>0</v>
      </c>
      <c r="I679" s="143" t="s">
        <v>79</v>
      </c>
      <c r="J679" s="112">
        <f>IF(I679="SI",G679-H679,G679)</f>
        <v>23</v>
      </c>
      <c r="K679" s="195" t="s">
        <v>1320</v>
      </c>
      <c r="L679" s="108">
        <v>2019</v>
      </c>
      <c r="M679" s="108">
        <v>4680</v>
      </c>
      <c r="N679" s="109" t="s">
        <v>1316</v>
      </c>
      <c r="O679" s="111" t="s">
        <v>1321</v>
      </c>
      <c r="P679" s="109" t="s">
        <v>1322</v>
      </c>
      <c r="Q679" s="109" t="s">
        <v>1322</v>
      </c>
      <c r="R679" s="108">
        <v>2</v>
      </c>
      <c r="S679" s="111" t="s">
        <v>103</v>
      </c>
      <c r="T679" s="108">
        <v>1010602</v>
      </c>
      <c r="U679" s="108">
        <v>570</v>
      </c>
      <c r="V679" s="108">
        <v>2</v>
      </c>
      <c r="W679" s="108">
        <v>3</v>
      </c>
      <c r="X679" s="113">
        <v>2019</v>
      </c>
      <c r="Y679" s="113">
        <v>269</v>
      </c>
      <c r="Z679" s="113">
        <v>0</v>
      </c>
      <c r="AA679" s="114" t="s">
        <v>1001</v>
      </c>
      <c r="AB679" s="108">
        <v>1158</v>
      </c>
      <c r="AC679" s="109" t="s">
        <v>1001</v>
      </c>
      <c r="AD679" s="196" t="s">
        <v>1485</v>
      </c>
      <c r="AE679" s="196" t="s">
        <v>1001</v>
      </c>
      <c r="AF679" s="197">
        <f>AE679-AD679</f>
        <v>-11</v>
      </c>
      <c r="AG679" s="198">
        <f>IF(AI679="SI",0,J679)</f>
        <v>23</v>
      </c>
      <c r="AH679" s="199">
        <f>AG679*AF679</f>
        <v>-253</v>
      </c>
      <c r="AI679" s="200"/>
    </row>
    <row r="680" spans="1:35" ht="36">
      <c r="A680" s="108">
        <v>2019</v>
      </c>
      <c r="B680" s="108">
        <v>355</v>
      </c>
      <c r="C680" s="109" t="s">
        <v>1001</v>
      </c>
      <c r="D680" s="194" t="s">
        <v>1323</v>
      </c>
      <c r="E680" s="109" t="s">
        <v>1200</v>
      </c>
      <c r="F680" s="201" t="s">
        <v>1324</v>
      </c>
      <c r="G680" s="112">
        <v>60</v>
      </c>
      <c r="H680" s="112">
        <v>0</v>
      </c>
      <c r="I680" s="143" t="s">
        <v>157</v>
      </c>
      <c r="J680" s="112">
        <f>IF(I680="SI",G680-H680,G680)</f>
        <v>60</v>
      </c>
      <c r="K680" s="195" t="s">
        <v>1325</v>
      </c>
      <c r="L680" s="108">
        <v>2019</v>
      </c>
      <c r="M680" s="108">
        <v>4684</v>
      </c>
      <c r="N680" s="109" t="s">
        <v>1316</v>
      </c>
      <c r="O680" s="111" t="s">
        <v>1326</v>
      </c>
      <c r="P680" s="109" t="s">
        <v>1327</v>
      </c>
      <c r="Q680" s="109" t="s">
        <v>1327</v>
      </c>
      <c r="R680" s="108">
        <v>2</v>
      </c>
      <c r="S680" s="111" t="s">
        <v>103</v>
      </c>
      <c r="T680" s="108">
        <v>1010703</v>
      </c>
      <c r="U680" s="108">
        <v>690</v>
      </c>
      <c r="V680" s="108">
        <v>8</v>
      </c>
      <c r="W680" s="108">
        <v>3</v>
      </c>
      <c r="X680" s="113">
        <v>2019</v>
      </c>
      <c r="Y680" s="113">
        <v>127</v>
      </c>
      <c r="Z680" s="113">
        <v>0</v>
      </c>
      <c r="AA680" s="114" t="s">
        <v>1001</v>
      </c>
      <c r="AB680" s="108">
        <v>1156</v>
      </c>
      <c r="AC680" s="109" t="s">
        <v>1001</v>
      </c>
      <c r="AD680" s="196" t="s">
        <v>1262</v>
      </c>
      <c r="AE680" s="196" t="s">
        <v>1001</v>
      </c>
      <c r="AF680" s="197">
        <f>AE680-AD680</f>
        <v>-21</v>
      </c>
      <c r="AG680" s="198">
        <f>IF(AI680="SI",0,J680)</f>
        <v>60</v>
      </c>
      <c r="AH680" s="199">
        <f>AG680*AF680</f>
        <v>-1260</v>
      </c>
      <c r="AI680" s="200"/>
    </row>
    <row r="681" spans="1:35" ht="15">
      <c r="A681" s="108"/>
      <c r="B681" s="108"/>
      <c r="C681" s="109"/>
      <c r="D681" s="194"/>
      <c r="E681" s="109"/>
      <c r="F681" s="201"/>
      <c r="G681" s="112"/>
      <c r="H681" s="112"/>
      <c r="I681" s="143"/>
      <c r="J681" s="112"/>
      <c r="K681" s="195"/>
      <c r="L681" s="108"/>
      <c r="M681" s="108"/>
      <c r="N681" s="109"/>
      <c r="O681" s="111"/>
      <c r="P681" s="109"/>
      <c r="Q681" s="109"/>
      <c r="R681" s="108"/>
      <c r="S681" s="111"/>
      <c r="T681" s="108"/>
      <c r="U681" s="108"/>
      <c r="V681" s="108"/>
      <c r="W681" s="108"/>
      <c r="X681" s="113"/>
      <c r="Y681" s="113"/>
      <c r="Z681" s="113"/>
      <c r="AA681" s="114"/>
      <c r="AB681" s="108"/>
      <c r="AC681" s="109"/>
      <c r="AD681" s="202"/>
      <c r="AE681" s="202"/>
      <c r="AF681" s="203"/>
      <c r="AG681" s="204"/>
      <c r="AH681" s="204"/>
      <c r="AI681" s="205"/>
    </row>
    <row r="682" spans="1:35" ht="15">
      <c r="A682" s="108"/>
      <c r="B682" s="108"/>
      <c r="C682" s="109"/>
      <c r="D682" s="194"/>
      <c r="E682" s="109"/>
      <c r="F682" s="201"/>
      <c r="G682" s="112"/>
      <c r="H682" s="112"/>
      <c r="I682" s="143"/>
      <c r="J682" s="112"/>
      <c r="K682" s="195"/>
      <c r="L682" s="108"/>
      <c r="M682" s="108"/>
      <c r="N682" s="109"/>
      <c r="O682" s="111"/>
      <c r="P682" s="109"/>
      <c r="Q682" s="109"/>
      <c r="R682" s="108"/>
      <c r="S682" s="111"/>
      <c r="T682" s="108"/>
      <c r="U682" s="108"/>
      <c r="V682" s="108"/>
      <c r="W682" s="108"/>
      <c r="X682" s="113"/>
      <c r="Y682" s="113"/>
      <c r="Z682" s="113"/>
      <c r="AA682" s="114"/>
      <c r="AB682" s="108"/>
      <c r="AC682" s="109"/>
      <c r="AD682" s="202"/>
      <c r="AE682" s="202"/>
      <c r="AF682" s="206" t="s">
        <v>1328</v>
      </c>
      <c r="AG682" s="207">
        <f>SUM(AG8:AG680)</f>
        <v>335146.1599999999</v>
      </c>
      <c r="AH682" s="207">
        <f>SUM(AH8:AH680)</f>
        <v>8806698.859999996</v>
      </c>
      <c r="AI682" s="205"/>
    </row>
    <row r="683" spans="1:35" ht="15">
      <c r="A683" s="108"/>
      <c r="B683" s="108"/>
      <c r="C683" s="109"/>
      <c r="D683" s="194"/>
      <c r="E683" s="109"/>
      <c r="F683" s="201"/>
      <c r="G683" s="112"/>
      <c r="H683" s="112"/>
      <c r="I683" s="143"/>
      <c r="J683" s="112"/>
      <c r="K683" s="195"/>
      <c r="L683" s="108"/>
      <c r="M683" s="108"/>
      <c r="N683" s="109"/>
      <c r="O683" s="111"/>
      <c r="P683" s="109"/>
      <c r="Q683" s="109"/>
      <c r="R683" s="108"/>
      <c r="S683" s="111"/>
      <c r="T683" s="108"/>
      <c r="U683" s="108"/>
      <c r="V683" s="108"/>
      <c r="W683" s="108"/>
      <c r="X683" s="113"/>
      <c r="Y683" s="113"/>
      <c r="Z683" s="113"/>
      <c r="AA683" s="114"/>
      <c r="AB683" s="108"/>
      <c r="AC683" s="109"/>
      <c r="AD683" s="202"/>
      <c r="AE683" s="202"/>
      <c r="AF683" s="206" t="s">
        <v>1329</v>
      </c>
      <c r="AG683" s="207"/>
      <c r="AH683" s="207">
        <f>IF(AG682&lt;&gt;0,AH682/AG682,0)</f>
        <v>26.277188615259675</v>
      </c>
      <c r="AI683" s="205"/>
    </row>
    <row r="684" spans="3:34" ht="15">
      <c r="C684" s="107"/>
      <c r="D684" s="107"/>
      <c r="E684" s="107"/>
      <c r="F684" s="107"/>
      <c r="G684" s="107"/>
      <c r="H684" s="107"/>
      <c r="I684" s="107"/>
      <c r="J684" s="107"/>
      <c r="N684" s="107"/>
      <c r="O684" s="107"/>
      <c r="P684" s="107"/>
      <c r="Q684" s="107"/>
      <c r="S684" s="107"/>
      <c r="AC684" s="107"/>
      <c r="AD684" s="107"/>
      <c r="AE684" s="107"/>
      <c r="AG684" s="118"/>
      <c r="AH684" s="118"/>
    </row>
    <row r="685" spans="3:34" ht="15">
      <c r="C685" s="107"/>
      <c r="D685" s="107"/>
      <c r="E685" s="107"/>
      <c r="F685" s="107"/>
      <c r="G685" s="107"/>
      <c r="H685" s="107"/>
      <c r="I685" s="107"/>
      <c r="J685" s="107"/>
      <c r="N685" s="107"/>
      <c r="O685" s="107"/>
      <c r="P685" s="107"/>
      <c r="Q685" s="107"/>
      <c r="S685" s="107"/>
      <c r="AC685" s="107"/>
      <c r="AD685" s="107"/>
      <c r="AE685" s="107"/>
      <c r="AF685" s="107"/>
      <c r="AG685" s="107"/>
      <c r="AH685" s="118"/>
    </row>
    <row r="686" spans="3:34" ht="15">
      <c r="C686" s="107"/>
      <c r="D686" s="107"/>
      <c r="E686" s="107"/>
      <c r="F686" s="107"/>
      <c r="G686" s="107"/>
      <c r="H686" s="107"/>
      <c r="I686" s="107"/>
      <c r="J686" s="107"/>
      <c r="N686" s="107"/>
      <c r="O686" s="107"/>
      <c r="P686" s="107"/>
      <c r="Q686" s="107"/>
      <c r="S686" s="107"/>
      <c r="AC686" s="107"/>
      <c r="AD686" s="107"/>
      <c r="AE686" s="107"/>
      <c r="AF686" s="107"/>
      <c r="AG686" s="107"/>
      <c r="AH686" s="118"/>
    </row>
    <row r="687" spans="3:34" ht="15">
      <c r="C687" s="107"/>
      <c r="D687" s="107"/>
      <c r="E687" s="107"/>
      <c r="F687" s="107"/>
      <c r="G687" s="107"/>
      <c r="H687" s="107"/>
      <c r="I687" s="107"/>
      <c r="J687" s="107"/>
      <c r="N687" s="107"/>
      <c r="O687" s="107"/>
      <c r="P687" s="107"/>
      <c r="Q687" s="107"/>
      <c r="S687" s="107"/>
      <c r="AC687" s="107"/>
      <c r="AD687" s="107"/>
      <c r="AE687" s="107"/>
      <c r="AF687" s="107"/>
      <c r="AG687" s="107"/>
      <c r="AH687" s="118"/>
    </row>
    <row r="688" spans="3:34" ht="15">
      <c r="C688" s="107"/>
      <c r="D688" s="107"/>
      <c r="E688" s="107"/>
      <c r="F688" s="107"/>
      <c r="G688" s="107"/>
      <c r="H688" s="107"/>
      <c r="I688" s="107"/>
      <c r="J688" s="107"/>
      <c r="N688" s="107"/>
      <c r="O688" s="107"/>
      <c r="P688" s="107"/>
      <c r="Q688" s="107"/>
      <c r="S688" s="107"/>
      <c r="AC688" s="107"/>
      <c r="AD688" s="107"/>
      <c r="AE688" s="107"/>
      <c r="AF688" s="107"/>
      <c r="AG688" s="107"/>
      <c r="AH688" s="118"/>
    </row>
    <row r="689" spans="3:34" ht="15">
      <c r="C689" s="107"/>
      <c r="D689" s="107"/>
      <c r="E689" s="107"/>
      <c r="F689" s="107"/>
      <c r="G689" s="107"/>
      <c r="H689" s="107"/>
      <c r="I689" s="107"/>
      <c r="J689" s="107"/>
      <c r="N689" s="107"/>
      <c r="O689" s="107"/>
      <c r="P689" s="107"/>
      <c r="Q689" s="107"/>
      <c r="S689" s="107"/>
      <c r="AC689" s="107"/>
      <c r="AD689" s="107"/>
      <c r="AE689" s="107"/>
      <c r="AF689" s="107"/>
      <c r="AG689" s="107"/>
      <c r="AH689" s="118"/>
    </row>
    <row r="690" spans="3:34" ht="15">
      <c r="C690" s="107"/>
      <c r="D690" s="107"/>
      <c r="E690" s="107"/>
      <c r="F690" s="107"/>
      <c r="G690" s="107"/>
      <c r="H690" s="107"/>
      <c r="I690" s="107"/>
      <c r="J690" s="107"/>
      <c r="N690" s="107"/>
      <c r="O690" s="107"/>
      <c r="P690" s="107"/>
      <c r="Q690" s="107"/>
      <c r="S690" s="107"/>
      <c r="AC690" s="107"/>
      <c r="AD690" s="107"/>
      <c r="AE690" s="107"/>
      <c r="AF690" s="107"/>
      <c r="AG690" s="107"/>
      <c r="AH69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683">
      <formula1>"SI, NO"</formula1>
    </dataValidation>
    <dataValidation type="list" allowBlank="1" showInputMessage="1" showErrorMessage="1" errorTitle="ESCLUSIONE DAL CALCOLO" error="Selezionare 'SI' se si vuole escludere la Fattura dal CALCOLO" sqref="AI8:AI68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1330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2</v>
      </c>
      <c r="B8" s="75" t="s">
        <v>310</v>
      </c>
      <c r="C8" s="76" t="s">
        <v>1331</v>
      </c>
      <c r="D8" s="77" t="s">
        <v>1332</v>
      </c>
      <c r="E8" s="78"/>
      <c r="F8" s="77"/>
      <c r="G8" s="209" t="s">
        <v>84</v>
      </c>
      <c r="H8" s="75"/>
      <c r="I8" s="77"/>
      <c r="J8" s="79">
        <v>150</v>
      </c>
      <c r="K8" s="210"/>
      <c r="L8" s="211" t="s">
        <v>310</v>
      </c>
      <c r="M8" s="212">
        <f>IF(K8&lt;&gt;"",L8-K8,0)</f>
        <v>0</v>
      </c>
      <c r="N8" s="213">
        <v>150</v>
      </c>
      <c r="O8" s="214">
        <f>IF(K8&lt;&gt;"",N8*M8,0)</f>
        <v>0</v>
      </c>
      <c r="P8">
        <f>IF(K8&lt;&gt;"",N8,0)</f>
        <v>0</v>
      </c>
    </row>
    <row r="9" spans="1:16" ht="12.75">
      <c r="A9" s="208">
        <v>3</v>
      </c>
      <c r="B9" s="75" t="s">
        <v>310</v>
      </c>
      <c r="C9" s="76" t="s">
        <v>1331</v>
      </c>
      <c r="D9" s="77" t="s">
        <v>1332</v>
      </c>
      <c r="E9" s="78"/>
      <c r="F9" s="77"/>
      <c r="G9" s="209" t="s">
        <v>84</v>
      </c>
      <c r="H9" s="75"/>
      <c r="I9" s="77"/>
      <c r="J9" s="79">
        <v>30</v>
      </c>
      <c r="K9" s="210"/>
      <c r="L9" s="211" t="s">
        <v>310</v>
      </c>
      <c r="M9" s="212">
        <f>IF(K9&lt;&gt;"",L9-K9,0)</f>
        <v>0</v>
      </c>
      <c r="N9" s="213">
        <v>30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4</v>
      </c>
      <c r="B10" s="75" t="s">
        <v>310</v>
      </c>
      <c r="C10" s="76" t="s">
        <v>1331</v>
      </c>
      <c r="D10" s="77" t="s">
        <v>1332</v>
      </c>
      <c r="E10" s="78"/>
      <c r="F10" s="77"/>
      <c r="G10" s="209" t="s">
        <v>84</v>
      </c>
      <c r="H10" s="75"/>
      <c r="I10" s="77"/>
      <c r="J10" s="79">
        <v>84.5</v>
      </c>
      <c r="K10" s="210"/>
      <c r="L10" s="211" t="s">
        <v>310</v>
      </c>
      <c r="M10" s="212">
        <f>IF(K10&lt;&gt;"",L10-K10,0)</f>
        <v>0</v>
      </c>
      <c r="N10" s="213">
        <v>84.5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5</v>
      </c>
      <c r="B11" s="75" t="s">
        <v>310</v>
      </c>
      <c r="C11" s="76" t="s">
        <v>1331</v>
      </c>
      <c r="D11" s="77" t="s">
        <v>1332</v>
      </c>
      <c r="E11" s="78"/>
      <c r="F11" s="77"/>
      <c r="G11" s="209" t="s">
        <v>84</v>
      </c>
      <c r="H11" s="75"/>
      <c r="I11" s="77"/>
      <c r="J11" s="79">
        <v>300</v>
      </c>
      <c r="K11" s="210"/>
      <c r="L11" s="211" t="s">
        <v>310</v>
      </c>
      <c r="M11" s="212">
        <f>IF(K11&lt;&gt;"",L11-K11,0)</f>
        <v>0</v>
      </c>
      <c r="N11" s="213">
        <v>300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6</v>
      </c>
      <c r="B12" s="75" t="s">
        <v>310</v>
      </c>
      <c r="C12" s="76" t="s">
        <v>1331</v>
      </c>
      <c r="D12" s="77" t="s">
        <v>1332</v>
      </c>
      <c r="E12" s="78"/>
      <c r="F12" s="77"/>
      <c r="G12" s="209" t="s">
        <v>84</v>
      </c>
      <c r="H12" s="75"/>
      <c r="I12" s="77"/>
      <c r="J12" s="79">
        <v>69.31</v>
      </c>
      <c r="K12" s="210"/>
      <c r="L12" s="211" t="s">
        <v>310</v>
      </c>
      <c r="M12" s="212">
        <f>IF(K12&lt;&gt;"",L12-K12,0)</f>
        <v>0</v>
      </c>
      <c r="N12" s="213">
        <v>69.31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7</v>
      </c>
      <c r="B13" s="75" t="s">
        <v>310</v>
      </c>
      <c r="C13" s="76" t="s">
        <v>1331</v>
      </c>
      <c r="D13" s="77" t="s">
        <v>1332</v>
      </c>
      <c r="E13" s="78"/>
      <c r="F13" s="77"/>
      <c r="G13" s="209" t="s">
        <v>84</v>
      </c>
      <c r="H13" s="75"/>
      <c r="I13" s="77"/>
      <c r="J13" s="79">
        <v>4.4</v>
      </c>
      <c r="K13" s="210"/>
      <c r="L13" s="211" t="s">
        <v>310</v>
      </c>
      <c r="M13" s="212">
        <f>IF(K13&lt;&gt;"",L13-K13,0)</f>
        <v>0</v>
      </c>
      <c r="N13" s="213">
        <v>4.4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8</v>
      </c>
      <c r="B14" s="75" t="s">
        <v>310</v>
      </c>
      <c r="C14" s="76" t="s">
        <v>1331</v>
      </c>
      <c r="D14" s="77" t="s">
        <v>1332</v>
      </c>
      <c r="E14" s="78"/>
      <c r="F14" s="77"/>
      <c r="G14" s="209" t="s">
        <v>84</v>
      </c>
      <c r="H14" s="75"/>
      <c r="I14" s="77"/>
      <c r="J14" s="79">
        <v>39</v>
      </c>
      <c r="K14" s="210"/>
      <c r="L14" s="211" t="s">
        <v>310</v>
      </c>
      <c r="M14" s="212">
        <f>IF(K14&lt;&gt;"",L14-K14,0)</f>
        <v>0</v>
      </c>
      <c r="N14" s="213">
        <v>39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9</v>
      </c>
      <c r="B15" s="75" t="s">
        <v>310</v>
      </c>
      <c r="C15" s="76" t="s">
        <v>1331</v>
      </c>
      <c r="D15" s="77" t="s">
        <v>1332</v>
      </c>
      <c r="E15" s="78"/>
      <c r="F15" s="77"/>
      <c r="G15" s="209" t="s">
        <v>84</v>
      </c>
      <c r="H15" s="75"/>
      <c r="I15" s="77"/>
      <c r="J15" s="79">
        <v>60</v>
      </c>
      <c r="K15" s="210"/>
      <c r="L15" s="211" t="s">
        <v>310</v>
      </c>
      <c r="M15" s="212">
        <f>IF(K15&lt;&gt;"",L15-K15,0)</f>
        <v>0</v>
      </c>
      <c r="N15" s="213">
        <v>60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10</v>
      </c>
      <c r="B16" s="75" t="s">
        <v>310</v>
      </c>
      <c r="C16" s="76" t="s">
        <v>1331</v>
      </c>
      <c r="D16" s="77" t="s">
        <v>1332</v>
      </c>
      <c r="E16" s="78"/>
      <c r="F16" s="77"/>
      <c r="G16" s="209" t="s">
        <v>84</v>
      </c>
      <c r="H16" s="75"/>
      <c r="I16" s="77"/>
      <c r="J16" s="79">
        <v>337.3</v>
      </c>
      <c r="K16" s="210"/>
      <c r="L16" s="211" t="s">
        <v>310</v>
      </c>
      <c r="M16" s="212">
        <f>IF(K16&lt;&gt;"",L16-K16,0)</f>
        <v>0</v>
      </c>
      <c r="N16" s="213">
        <v>337.3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11</v>
      </c>
      <c r="B17" s="75" t="s">
        <v>310</v>
      </c>
      <c r="C17" s="76" t="s">
        <v>1331</v>
      </c>
      <c r="D17" s="77" t="s">
        <v>1332</v>
      </c>
      <c r="E17" s="78"/>
      <c r="F17" s="77"/>
      <c r="G17" s="209" t="s">
        <v>84</v>
      </c>
      <c r="H17" s="75"/>
      <c r="I17" s="77"/>
      <c r="J17" s="79">
        <v>35</v>
      </c>
      <c r="K17" s="210"/>
      <c r="L17" s="211" t="s">
        <v>310</v>
      </c>
      <c r="M17" s="212">
        <f>IF(K17&lt;&gt;"",L17-K17,0)</f>
        <v>0</v>
      </c>
      <c r="N17" s="213">
        <v>35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13</v>
      </c>
      <c r="B18" s="75" t="s">
        <v>86</v>
      </c>
      <c r="C18" s="76" t="s">
        <v>1333</v>
      </c>
      <c r="D18" s="77" t="s">
        <v>1334</v>
      </c>
      <c r="E18" s="78"/>
      <c r="F18" s="77"/>
      <c r="G18" s="209" t="s">
        <v>84</v>
      </c>
      <c r="H18" s="75"/>
      <c r="I18" s="77"/>
      <c r="J18" s="79">
        <v>750</v>
      </c>
      <c r="K18" s="210"/>
      <c r="L18" s="211" t="s">
        <v>86</v>
      </c>
      <c r="M18" s="212">
        <f>IF(K18&lt;&gt;"",L18-K18,0)</f>
        <v>0</v>
      </c>
      <c r="N18" s="213">
        <v>750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14</v>
      </c>
      <c r="B19" s="75" t="s">
        <v>86</v>
      </c>
      <c r="C19" s="76" t="s">
        <v>1335</v>
      </c>
      <c r="D19" s="77" t="s">
        <v>1334</v>
      </c>
      <c r="E19" s="78"/>
      <c r="F19" s="77"/>
      <c r="G19" s="209" t="s">
        <v>84</v>
      </c>
      <c r="H19" s="75"/>
      <c r="I19" s="77"/>
      <c r="J19" s="79">
        <v>750</v>
      </c>
      <c r="K19" s="210"/>
      <c r="L19" s="211" t="s">
        <v>86</v>
      </c>
      <c r="M19" s="212">
        <f>IF(K19&lt;&gt;"",L19-K19,0)</f>
        <v>0</v>
      </c>
      <c r="N19" s="213">
        <v>750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15</v>
      </c>
      <c r="B20" s="75" t="s">
        <v>86</v>
      </c>
      <c r="C20" s="76" t="s">
        <v>1336</v>
      </c>
      <c r="D20" s="77" t="s">
        <v>1334</v>
      </c>
      <c r="E20" s="78"/>
      <c r="F20" s="77"/>
      <c r="G20" s="209" t="s">
        <v>84</v>
      </c>
      <c r="H20" s="75"/>
      <c r="I20" s="77"/>
      <c r="J20" s="79">
        <v>750</v>
      </c>
      <c r="K20" s="210"/>
      <c r="L20" s="211" t="s">
        <v>86</v>
      </c>
      <c r="M20" s="212">
        <f>IF(K20&lt;&gt;"",L20-K20,0)</f>
        <v>0</v>
      </c>
      <c r="N20" s="213">
        <v>750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16</v>
      </c>
      <c r="B21" s="75" t="s">
        <v>86</v>
      </c>
      <c r="C21" s="76" t="s">
        <v>1337</v>
      </c>
      <c r="D21" s="77" t="s">
        <v>1334</v>
      </c>
      <c r="E21" s="78"/>
      <c r="F21" s="77"/>
      <c r="G21" s="209" t="s">
        <v>84</v>
      </c>
      <c r="H21" s="75"/>
      <c r="I21" s="77"/>
      <c r="J21" s="79">
        <v>150</v>
      </c>
      <c r="K21" s="210"/>
      <c r="L21" s="211" t="s">
        <v>86</v>
      </c>
      <c r="M21" s="212">
        <f>IF(K21&lt;&gt;"",L21-K21,0)</f>
        <v>0</v>
      </c>
      <c r="N21" s="213">
        <v>150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49</v>
      </c>
      <c r="B22" s="75" t="s">
        <v>322</v>
      </c>
      <c r="C22" s="76" t="s">
        <v>1338</v>
      </c>
      <c r="D22" s="77" t="s">
        <v>1339</v>
      </c>
      <c r="E22" s="78"/>
      <c r="F22" s="77"/>
      <c r="G22" s="209" t="s">
        <v>84</v>
      </c>
      <c r="H22" s="75"/>
      <c r="I22" s="77"/>
      <c r="J22" s="79">
        <v>42.5</v>
      </c>
      <c r="K22" s="210"/>
      <c r="L22" s="211" t="s">
        <v>322</v>
      </c>
      <c r="M22" s="212">
        <f>IF(K22&lt;&gt;"",L22-K22,0)</f>
        <v>0</v>
      </c>
      <c r="N22" s="213">
        <v>42.5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50</v>
      </c>
      <c r="B23" s="75" t="s">
        <v>322</v>
      </c>
      <c r="C23" s="76" t="s">
        <v>1338</v>
      </c>
      <c r="D23" s="77" t="s">
        <v>1339</v>
      </c>
      <c r="E23" s="78"/>
      <c r="F23" s="77"/>
      <c r="G23" s="209" t="s">
        <v>84</v>
      </c>
      <c r="H23" s="75"/>
      <c r="I23" s="77"/>
      <c r="J23" s="79">
        <v>371.67</v>
      </c>
      <c r="K23" s="210"/>
      <c r="L23" s="211" t="s">
        <v>322</v>
      </c>
      <c r="M23" s="212">
        <f>IF(K23&lt;&gt;"",L23-K23,0)</f>
        <v>0</v>
      </c>
      <c r="N23" s="213">
        <v>371.67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51</v>
      </c>
      <c r="B24" s="75" t="s">
        <v>322</v>
      </c>
      <c r="C24" s="76" t="s">
        <v>1338</v>
      </c>
      <c r="D24" s="77" t="s">
        <v>1339</v>
      </c>
      <c r="E24" s="78"/>
      <c r="F24" s="77"/>
      <c r="G24" s="209" t="s">
        <v>84</v>
      </c>
      <c r="H24" s="75"/>
      <c r="I24" s="77"/>
      <c r="J24" s="79">
        <v>427.24</v>
      </c>
      <c r="K24" s="210"/>
      <c r="L24" s="211" t="s">
        <v>322</v>
      </c>
      <c r="M24" s="212">
        <f>IF(K24&lt;&gt;"",L24-K24,0)</f>
        <v>0</v>
      </c>
      <c r="N24" s="213">
        <v>427.24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52</v>
      </c>
      <c r="B25" s="75" t="s">
        <v>322</v>
      </c>
      <c r="C25" s="76" t="s">
        <v>1338</v>
      </c>
      <c r="D25" s="77" t="s">
        <v>1339</v>
      </c>
      <c r="E25" s="78"/>
      <c r="F25" s="77"/>
      <c r="G25" s="209" t="s">
        <v>84</v>
      </c>
      <c r="H25" s="75"/>
      <c r="I25" s="77"/>
      <c r="J25" s="79">
        <v>267.67</v>
      </c>
      <c r="K25" s="210"/>
      <c r="L25" s="211" t="s">
        <v>322</v>
      </c>
      <c r="M25" s="212">
        <f>IF(K25&lt;&gt;"",L25-K25,0)</f>
        <v>0</v>
      </c>
      <c r="N25" s="213">
        <v>267.67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53</v>
      </c>
      <c r="B26" s="75" t="s">
        <v>322</v>
      </c>
      <c r="C26" s="76" t="s">
        <v>1338</v>
      </c>
      <c r="D26" s="77" t="s">
        <v>1339</v>
      </c>
      <c r="E26" s="78"/>
      <c r="F26" s="77"/>
      <c r="G26" s="209" t="s">
        <v>84</v>
      </c>
      <c r="H26" s="75"/>
      <c r="I26" s="77"/>
      <c r="J26" s="79">
        <v>98.77</v>
      </c>
      <c r="K26" s="210"/>
      <c r="L26" s="211" t="s">
        <v>322</v>
      </c>
      <c r="M26" s="212">
        <f>IF(K26&lt;&gt;"",L26-K26,0)</f>
        <v>0</v>
      </c>
      <c r="N26" s="213">
        <v>98.77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72</v>
      </c>
      <c r="B27" s="75" t="s">
        <v>322</v>
      </c>
      <c r="C27" s="76" t="s">
        <v>1340</v>
      </c>
      <c r="D27" s="77" t="s">
        <v>1341</v>
      </c>
      <c r="E27" s="78"/>
      <c r="F27" s="77"/>
      <c r="G27" s="209" t="s">
        <v>84</v>
      </c>
      <c r="H27" s="75"/>
      <c r="I27" s="77"/>
      <c r="J27" s="79">
        <v>1162.02</v>
      </c>
      <c r="K27" s="210"/>
      <c r="L27" s="211" t="s">
        <v>322</v>
      </c>
      <c r="M27" s="212">
        <f>IF(K27&lt;&gt;"",L27-K27,0)</f>
        <v>0</v>
      </c>
      <c r="N27" s="213">
        <v>1162.02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103</v>
      </c>
      <c r="B28" s="75" t="s">
        <v>197</v>
      </c>
      <c r="C28" s="76" t="s">
        <v>1342</v>
      </c>
      <c r="D28" s="77" t="s">
        <v>1343</v>
      </c>
      <c r="E28" s="78"/>
      <c r="F28" s="77"/>
      <c r="G28" s="209" t="s">
        <v>84</v>
      </c>
      <c r="H28" s="75"/>
      <c r="I28" s="77"/>
      <c r="J28" s="79">
        <v>31.28</v>
      </c>
      <c r="K28" s="210"/>
      <c r="L28" s="211" t="s">
        <v>197</v>
      </c>
      <c r="M28" s="212">
        <f>IF(K28&lt;&gt;"",L28-K28,0)</f>
        <v>0</v>
      </c>
      <c r="N28" s="213">
        <v>31.28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104</v>
      </c>
      <c r="B29" s="75" t="s">
        <v>197</v>
      </c>
      <c r="C29" s="76" t="s">
        <v>1342</v>
      </c>
      <c r="D29" s="77" t="s">
        <v>1344</v>
      </c>
      <c r="E29" s="78"/>
      <c r="F29" s="77"/>
      <c r="G29" s="209" t="s">
        <v>1345</v>
      </c>
      <c r="H29" s="75"/>
      <c r="I29" s="77"/>
      <c r="J29" s="79">
        <v>300.93</v>
      </c>
      <c r="K29" s="210"/>
      <c r="L29" s="211" t="s">
        <v>197</v>
      </c>
      <c r="M29" s="212">
        <f>IF(K29&lt;&gt;"",L29-K29,0)</f>
        <v>0</v>
      </c>
      <c r="N29" s="213">
        <v>300.93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105</v>
      </c>
      <c r="B30" s="75" t="s">
        <v>197</v>
      </c>
      <c r="C30" s="76" t="s">
        <v>1342</v>
      </c>
      <c r="D30" s="77" t="s">
        <v>1344</v>
      </c>
      <c r="E30" s="78"/>
      <c r="F30" s="77"/>
      <c r="G30" s="209" t="s">
        <v>1345</v>
      </c>
      <c r="H30" s="75"/>
      <c r="I30" s="77"/>
      <c r="J30" s="79">
        <v>999.07</v>
      </c>
      <c r="K30" s="210"/>
      <c r="L30" s="211" t="s">
        <v>197</v>
      </c>
      <c r="M30" s="212">
        <f>IF(K30&lt;&gt;"",L30-K30,0)</f>
        <v>0</v>
      </c>
      <c r="N30" s="213">
        <v>999.07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108</v>
      </c>
      <c r="B31" s="75" t="s">
        <v>284</v>
      </c>
      <c r="C31" s="76" t="s">
        <v>220</v>
      </c>
      <c r="D31" s="77" t="s">
        <v>1346</v>
      </c>
      <c r="E31" s="78"/>
      <c r="F31" s="77"/>
      <c r="G31" s="209" t="s">
        <v>84</v>
      </c>
      <c r="H31" s="75"/>
      <c r="I31" s="77"/>
      <c r="J31" s="79">
        <v>52.48</v>
      </c>
      <c r="K31" s="210"/>
      <c r="L31" s="211" t="s">
        <v>284</v>
      </c>
      <c r="M31" s="212">
        <f>IF(K31&lt;&gt;"",L31-K31,0)</f>
        <v>0</v>
      </c>
      <c r="N31" s="213">
        <v>52.48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110</v>
      </c>
      <c r="B32" s="75" t="s">
        <v>399</v>
      </c>
      <c r="C32" s="76" t="s">
        <v>1347</v>
      </c>
      <c r="D32" s="77" t="s">
        <v>1348</v>
      </c>
      <c r="E32" s="78"/>
      <c r="F32" s="77"/>
      <c r="G32" s="209" t="s">
        <v>84</v>
      </c>
      <c r="H32" s="75"/>
      <c r="I32" s="77"/>
      <c r="J32" s="79">
        <v>48.3</v>
      </c>
      <c r="K32" s="210"/>
      <c r="L32" s="211" t="s">
        <v>399</v>
      </c>
      <c r="M32" s="212">
        <f>IF(K32&lt;&gt;"",L32-K32,0)</f>
        <v>0</v>
      </c>
      <c r="N32" s="213">
        <v>48.3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149</v>
      </c>
      <c r="B33" s="75" t="s">
        <v>94</v>
      </c>
      <c r="C33" s="76" t="s">
        <v>1349</v>
      </c>
      <c r="D33" s="77" t="s">
        <v>1350</v>
      </c>
      <c r="E33" s="78"/>
      <c r="F33" s="77"/>
      <c r="G33" s="209" t="s">
        <v>84</v>
      </c>
      <c r="H33" s="75"/>
      <c r="I33" s="77"/>
      <c r="J33" s="79">
        <v>306.25</v>
      </c>
      <c r="K33" s="210"/>
      <c r="L33" s="211" t="s">
        <v>94</v>
      </c>
      <c r="M33" s="212">
        <f>IF(K33&lt;&gt;"",L33-K33,0)</f>
        <v>0</v>
      </c>
      <c r="N33" s="213">
        <v>306.25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150</v>
      </c>
      <c r="B34" s="75" t="s">
        <v>94</v>
      </c>
      <c r="C34" s="76" t="s">
        <v>1349</v>
      </c>
      <c r="D34" s="77" t="s">
        <v>1351</v>
      </c>
      <c r="E34" s="78"/>
      <c r="F34" s="77"/>
      <c r="G34" s="209" t="s">
        <v>84</v>
      </c>
      <c r="H34" s="75"/>
      <c r="I34" s="77"/>
      <c r="J34" s="79">
        <v>43.75</v>
      </c>
      <c r="K34" s="210"/>
      <c r="L34" s="211" t="s">
        <v>94</v>
      </c>
      <c r="M34" s="212">
        <f>IF(K34&lt;&gt;"",L34-K34,0)</f>
        <v>0</v>
      </c>
      <c r="N34" s="213">
        <v>43.75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151</v>
      </c>
      <c r="B35" s="75" t="s">
        <v>94</v>
      </c>
      <c r="C35" s="76" t="s">
        <v>1352</v>
      </c>
      <c r="D35" s="77" t="s">
        <v>1353</v>
      </c>
      <c r="E35" s="78"/>
      <c r="F35" s="77"/>
      <c r="G35" s="209" t="s">
        <v>84</v>
      </c>
      <c r="H35" s="75"/>
      <c r="I35" s="77"/>
      <c r="J35" s="79">
        <v>11811.52</v>
      </c>
      <c r="K35" s="210"/>
      <c r="L35" s="211" t="s">
        <v>94</v>
      </c>
      <c r="M35" s="212">
        <f>IF(K35&lt;&gt;"",L35-K35,0)</f>
        <v>0</v>
      </c>
      <c r="N35" s="213">
        <v>11811.52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152</v>
      </c>
      <c r="B36" s="75" t="s">
        <v>451</v>
      </c>
      <c r="C36" s="76" t="s">
        <v>1354</v>
      </c>
      <c r="D36" s="77" t="s">
        <v>1355</v>
      </c>
      <c r="E36" s="78"/>
      <c r="F36" s="77"/>
      <c r="G36" s="209" t="s">
        <v>84</v>
      </c>
      <c r="H36" s="75"/>
      <c r="I36" s="77"/>
      <c r="J36" s="79">
        <v>925</v>
      </c>
      <c r="K36" s="210"/>
      <c r="L36" s="211" t="s">
        <v>451</v>
      </c>
      <c r="M36" s="212">
        <f>IF(K36&lt;&gt;"",L36-K36,0)</f>
        <v>0</v>
      </c>
      <c r="N36" s="213">
        <v>925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153</v>
      </c>
      <c r="B37" s="75" t="s">
        <v>451</v>
      </c>
      <c r="C37" s="76" t="s">
        <v>1354</v>
      </c>
      <c r="D37" s="77" t="s">
        <v>1355</v>
      </c>
      <c r="E37" s="78"/>
      <c r="F37" s="77"/>
      <c r="G37" s="209" t="s">
        <v>84</v>
      </c>
      <c r="H37" s="75"/>
      <c r="I37" s="77"/>
      <c r="J37" s="79">
        <v>625</v>
      </c>
      <c r="K37" s="210"/>
      <c r="L37" s="211" t="s">
        <v>451</v>
      </c>
      <c r="M37" s="212">
        <f>IF(K37&lt;&gt;"",L37-K37,0)</f>
        <v>0</v>
      </c>
      <c r="N37" s="213">
        <v>625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154</v>
      </c>
      <c r="B38" s="75" t="s">
        <v>451</v>
      </c>
      <c r="C38" s="76" t="s">
        <v>1354</v>
      </c>
      <c r="D38" s="77" t="s">
        <v>1355</v>
      </c>
      <c r="E38" s="78"/>
      <c r="F38" s="77"/>
      <c r="G38" s="209" t="s">
        <v>84</v>
      </c>
      <c r="H38" s="75"/>
      <c r="I38" s="77"/>
      <c r="J38" s="79">
        <v>925</v>
      </c>
      <c r="K38" s="210"/>
      <c r="L38" s="211" t="s">
        <v>451</v>
      </c>
      <c r="M38" s="212">
        <f>IF(K38&lt;&gt;"",L38-K38,0)</f>
        <v>0</v>
      </c>
      <c r="N38" s="213">
        <v>925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155</v>
      </c>
      <c r="B39" s="75" t="s">
        <v>451</v>
      </c>
      <c r="C39" s="76" t="s">
        <v>1354</v>
      </c>
      <c r="D39" s="77" t="s">
        <v>1355</v>
      </c>
      <c r="E39" s="78"/>
      <c r="F39" s="77"/>
      <c r="G39" s="209" t="s">
        <v>84</v>
      </c>
      <c r="H39" s="75"/>
      <c r="I39" s="77"/>
      <c r="J39" s="79">
        <v>625</v>
      </c>
      <c r="K39" s="210"/>
      <c r="L39" s="211" t="s">
        <v>451</v>
      </c>
      <c r="M39" s="212">
        <f>IF(K39&lt;&gt;"",L39-K39,0)</f>
        <v>0</v>
      </c>
      <c r="N39" s="213">
        <v>625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168</v>
      </c>
      <c r="B40" s="75" t="s">
        <v>1356</v>
      </c>
      <c r="C40" s="76" t="s">
        <v>1338</v>
      </c>
      <c r="D40" s="77" t="s">
        <v>1357</v>
      </c>
      <c r="E40" s="78"/>
      <c r="F40" s="77"/>
      <c r="G40" s="209" t="s">
        <v>84</v>
      </c>
      <c r="H40" s="75"/>
      <c r="I40" s="77"/>
      <c r="J40" s="79">
        <v>42.5</v>
      </c>
      <c r="K40" s="210"/>
      <c r="L40" s="211" t="s">
        <v>1356</v>
      </c>
      <c r="M40" s="212">
        <f>IF(K40&lt;&gt;"",L40-K40,0)</f>
        <v>0</v>
      </c>
      <c r="N40" s="213">
        <v>42.5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169</v>
      </c>
      <c r="B41" s="75" t="s">
        <v>1356</v>
      </c>
      <c r="C41" s="76" t="s">
        <v>1338</v>
      </c>
      <c r="D41" s="77" t="s">
        <v>1357</v>
      </c>
      <c r="E41" s="78"/>
      <c r="F41" s="77"/>
      <c r="G41" s="209" t="s">
        <v>84</v>
      </c>
      <c r="H41" s="75"/>
      <c r="I41" s="77"/>
      <c r="J41" s="79">
        <v>209.44</v>
      </c>
      <c r="K41" s="210"/>
      <c r="L41" s="211" t="s">
        <v>1356</v>
      </c>
      <c r="M41" s="212">
        <f>IF(K41&lt;&gt;"",L41-K41,0)</f>
        <v>0</v>
      </c>
      <c r="N41" s="213">
        <v>209.44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170</v>
      </c>
      <c r="B42" s="75" t="s">
        <v>1356</v>
      </c>
      <c r="C42" s="76" t="s">
        <v>1338</v>
      </c>
      <c r="D42" s="77" t="s">
        <v>1357</v>
      </c>
      <c r="E42" s="78"/>
      <c r="F42" s="77"/>
      <c r="G42" s="209" t="s">
        <v>84</v>
      </c>
      <c r="H42" s="75"/>
      <c r="I42" s="77"/>
      <c r="J42" s="79">
        <v>241.08</v>
      </c>
      <c r="K42" s="210"/>
      <c r="L42" s="211" t="s">
        <v>1356</v>
      </c>
      <c r="M42" s="212">
        <f>IF(K42&lt;&gt;"",L42-K42,0)</f>
        <v>0</v>
      </c>
      <c r="N42" s="213">
        <v>241.08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171</v>
      </c>
      <c r="B43" s="75" t="s">
        <v>1356</v>
      </c>
      <c r="C43" s="76" t="s">
        <v>1338</v>
      </c>
      <c r="D43" s="77" t="s">
        <v>1357</v>
      </c>
      <c r="E43" s="78"/>
      <c r="F43" s="77"/>
      <c r="G43" s="209" t="s">
        <v>84</v>
      </c>
      <c r="H43" s="75"/>
      <c r="I43" s="77"/>
      <c r="J43" s="79">
        <v>147.56</v>
      </c>
      <c r="K43" s="210"/>
      <c r="L43" s="211" t="s">
        <v>1356</v>
      </c>
      <c r="M43" s="212">
        <f>IF(K43&lt;&gt;"",L43-K43,0)</f>
        <v>0</v>
      </c>
      <c r="N43" s="213">
        <v>147.56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172</v>
      </c>
      <c r="B44" s="75" t="s">
        <v>1356</v>
      </c>
      <c r="C44" s="76" t="s">
        <v>1338</v>
      </c>
      <c r="D44" s="77" t="s">
        <v>1357</v>
      </c>
      <c r="E44" s="78"/>
      <c r="F44" s="77"/>
      <c r="G44" s="209" t="s">
        <v>84</v>
      </c>
      <c r="H44" s="75"/>
      <c r="I44" s="77"/>
      <c r="J44" s="79">
        <v>98.77</v>
      </c>
      <c r="K44" s="210"/>
      <c r="L44" s="211" t="s">
        <v>1356</v>
      </c>
      <c r="M44" s="212">
        <f>IF(K44&lt;&gt;"",L44-K44,0)</f>
        <v>0</v>
      </c>
      <c r="N44" s="213">
        <v>98.77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182</v>
      </c>
      <c r="B45" s="75" t="s">
        <v>1356</v>
      </c>
      <c r="C45" s="76" t="s">
        <v>1340</v>
      </c>
      <c r="D45" s="77" t="s">
        <v>1358</v>
      </c>
      <c r="E45" s="78"/>
      <c r="F45" s="77"/>
      <c r="G45" s="209" t="s">
        <v>84</v>
      </c>
      <c r="H45" s="75"/>
      <c r="I45" s="77"/>
      <c r="J45" s="79">
        <v>1162.02</v>
      </c>
      <c r="K45" s="210"/>
      <c r="L45" s="211" t="s">
        <v>1356</v>
      </c>
      <c r="M45" s="212">
        <f>IF(K45&lt;&gt;"",L45-K45,0)</f>
        <v>0</v>
      </c>
      <c r="N45" s="213">
        <v>1162.02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183</v>
      </c>
      <c r="B46" s="75" t="s">
        <v>465</v>
      </c>
      <c r="C46" s="76" t="s">
        <v>1326</v>
      </c>
      <c r="D46" s="77" t="s">
        <v>1359</v>
      </c>
      <c r="E46" s="78"/>
      <c r="F46" s="77"/>
      <c r="G46" s="209" t="s">
        <v>84</v>
      </c>
      <c r="H46" s="75"/>
      <c r="I46" s="77"/>
      <c r="J46" s="79">
        <v>255</v>
      </c>
      <c r="K46" s="210"/>
      <c r="L46" s="211" t="s">
        <v>465</v>
      </c>
      <c r="M46" s="212">
        <f>IF(K46&lt;&gt;"",L46-K46,0)</f>
        <v>0</v>
      </c>
      <c r="N46" s="213">
        <v>255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184</v>
      </c>
      <c r="B47" s="75" t="s">
        <v>367</v>
      </c>
      <c r="C47" s="76" t="s">
        <v>220</v>
      </c>
      <c r="D47" s="77" t="s">
        <v>1360</v>
      </c>
      <c r="E47" s="78"/>
      <c r="F47" s="77"/>
      <c r="G47" s="209" t="s">
        <v>84</v>
      </c>
      <c r="H47" s="75"/>
      <c r="I47" s="77"/>
      <c r="J47" s="79">
        <v>24.17</v>
      </c>
      <c r="K47" s="210"/>
      <c r="L47" s="211" t="s">
        <v>367</v>
      </c>
      <c r="M47" s="212">
        <f>IF(K47&lt;&gt;"",L47-K47,0)</f>
        <v>0</v>
      </c>
      <c r="N47" s="213">
        <v>24.17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196</v>
      </c>
      <c r="B48" s="75" t="s">
        <v>182</v>
      </c>
      <c r="C48" s="76" t="s">
        <v>1361</v>
      </c>
      <c r="D48" s="77" t="s">
        <v>1359</v>
      </c>
      <c r="E48" s="78"/>
      <c r="F48" s="77"/>
      <c r="G48" s="209" t="s">
        <v>84</v>
      </c>
      <c r="H48" s="75"/>
      <c r="I48" s="77"/>
      <c r="J48" s="79">
        <v>185</v>
      </c>
      <c r="K48" s="210"/>
      <c r="L48" s="211" t="s">
        <v>182</v>
      </c>
      <c r="M48" s="212">
        <f>IF(K48&lt;&gt;"",L48-K48,0)</f>
        <v>0</v>
      </c>
      <c r="N48" s="213">
        <v>185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217</v>
      </c>
      <c r="B49" s="75" t="s">
        <v>182</v>
      </c>
      <c r="C49" s="76" t="s">
        <v>1342</v>
      </c>
      <c r="D49" s="77" t="s">
        <v>1343</v>
      </c>
      <c r="E49" s="78"/>
      <c r="F49" s="77"/>
      <c r="G49" s="209" t="s">
        <v>84</v>
      </c>
      <c r="H49" s="75"/>
      <c r="I49" s="77"/>
      <c r="J49" s="79">
        <v>35.84</v>
      </c>
      <c r="K49" s="210"/>
      <c r="L49" s="211" t="s">
        <v>182</v>
      </c>
      <c r="M49" s="212">
        <f>IF(K49&lt;&gt;"",L49-K49,0)</f>
        <v>0</v>
      </c>
      <c r="N49" s="213">
        <v>35.84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222</v>
      </c>
      <c r="B50" s="75" t="s">
        <v>535</v>
      </c>
      <c r="C50" s="76" t="s">
        <v>1338</v>
      </c>
      <c r="D50" s="77" t="s">
        <v>1362</v>
      </c>
      <c r="E50" s="78"/>
      <c r="F50" s="77"/>
      <c r="G50" s="209" t="s">
        <v>84</v>
      </c>
      <c r="H50" s="75"/>
      <c r="I50" s="77"/>
      <c r="J50" s="79">
        <v>42.5</v>
      </c>
      <c r="K50" s="210"/>
      <c r="L50" s="211" t="s">
        <v>535</v>
      </c>
      <c r="M50" s="212">
        <f>IF(K50&lt;&gt;"",L50-K50,0)</f>
        <v>0</v>
      </c>
      <c r="N50" s="213">
        <v>42.5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223</v>
      </c>
      <c r="B51" s="75" t="s">
        <v>535</v>
      </c>
      <c r="C51" s="76" t="s">
        <v>1338</v>
      </c>
      <c r="D51" s="77" t="s">
        <v>1362</v>
      </c>
      <c r="E51" s="78"/>
      <c r="F51" s="77"/>
      <c r="G51" s="209" t="s">
        <v>84</v>
      </c>
      <c r="H51" s="75"/>
      <c r="I51" s="77"/>
      <c r="J51" s="79">
        <v>209.44</v>
      </c>
      <c r="K51" s="210"/>
      <c r="L51" s="211" t="s">
        <v>535</v>
      </c>
      <c r="M51" s="212">
        <f>IF(K51&lt;&gt;"",L51-K51,0)</f>
        <v>0</v>
      </c>
      <c r="N51" s="213">
        <v>209.44</v>
      </c>
      <c r="O51" s="214">
        <f>IF(K51&lt;&gt;"",N51*M51,0)</f>
        <v>0</v>
      </c>
      <c r="P51">
        <f>IF(K51&lt;&gt;"",N51,0)</f>
        <v>0</v>
      </c>
    </row>
    <row r="52" spans="1:16" ht="12.75">
      <c r="A52" s="208">
        <v>224</v>
      </c>
      <c r="B52" s="75" t="s">
        <v>535</v>
      </c>
      <c r="C52" s="76" t="s">
        <v>1338</v>
      </c>
      <c r="D52" s="77" t="s">
        <v>1362</v>
      </c>
      <c r="E52" s="78"/>
      <c r="F52" s="77"/>
      <c r="G52" s="209" t="s">
        <v>84</v>
      </c>
      <c r="H52" s="75"/>
      <c r="I52" s="77"/>
      <c r="J52" s="79">
        <v>241.08</v>
      </c>
      <c r="K52" s="210"/>
      <c r="L52" s="211" t="s">
        <v>535</v>
      </c>
      <c r="M52" s="212">
        <f>IF(K52&lt;&gt;"",L52-K52,0)</f>
        <v>0</v>
      </c>
      <c r="N52" s="213">
        <v>241.08</v>
      </c>
      <c r="O52" s="214">
        <f>IF(K52&lt;&gt;"",N52*M52,0)</f>
        <v>0</v>
      </c>
      <c r="P52">
        <f>IF(K52&lt;&gt;"",N52,0)</f>
        <v>0</v>
      </c>
    </row>
    <row r="53" spans="1:16" ht="12.75">
      <c r="A53" s="208">
        <v>225</v>
      </c>
      <c r="B53" s="75" t="s">
        <v>535</v>
      </c>
      <c r="C53" s="76" t="s">
        <v>1338</v>
      </c>
      <c r="D53" s="77" t="s">
        <v>1362</v>
      </c>
      <c r="E53" s="78"/>
      <c r="F53" s="77"/>
      <c r="G53" s="209" t="s">
        <v>84</v>
      </c>
      <c r="H53" s="75"/>
      <c r="I53" s="77"/>
      <c r="J53" s="79">
        <v>147.56</v>
      </c>
      <c r="K53" s="210"/>
      <c r="L53" s="211" t="s">
        <v>535</v>
      </c>
      <c r="M53" s="212">
        <f>IF(K53&lt;&gt;"",L53-K53,0)</f>
        <v>0</v>
      </c>
      <c r="N53" s="213">
        <v>147.56</v>
      </c>
      <c r="O53" s="214">
        <f>IF(K53&lt;&gt;"",N53*M53,0)</f>
        <v>0</v>
      </c>
      <c r="P53">
        <f>IF(K53&lt;&gt;"",N53,0)</f>
        <v>0</v>
      </c>
    </row>
    <row r="54" spans="1:16" ht="12.75">
      <c r="A54" s="208">
        <v>227</v>
      </c>
      <c r="B54" s="75" t="s">
        <v>535</v>
      </c>
      <c r="C54" s="76" t="s">
        <v>1338</v>
      </c>
      <c r="D54" s="77" t="s">
        <v>1362</v>
      </c>
      <c r="E54" s="78"/>
      <c r="F54" s="77"/>
      <c r="G54" s="209" t="s">
        <v>84</v>
      </c>
      <c r="H54" s="75"/>
      <c r="I54" s="77"/>
      <c r="J54" s="79">
        <v>98.77</v>
      </c>
      <c r="K54" s="210"/>
      <c r="L54" s="211" t="s">
        <v>535</v>
      </c>
      <c r="M54" s="212">
        <f>IF(K54&lt;&gt;"",L54-K54,0)</f>
        <v>0</v>
      </c>
      <c r="N54" s="213">
        <v>98.77</v>
      </c>
      <c r="O54" s="214">
        <f>IF(K54&lt;&gt;"",N54*M54,0)</f>
        <v>0</v>
      </c>
      <c r="P54">
        <f>IF(K54&lt;&gt;"",N54,0)</f>
        <v>0</v>
      </c>
    </row>
    <row r="55" spans="1:16" ht="12.75">
      <c r="A55" s="208">
        <v>250</v>
      </c>
      <c r="B55" s="75" t="s">
        <v>425</v>
      </c>
      <c r="C55" s="76" t="s">
        <v>1340</v>
      </c>
      <c r="D55" s="77" t="s">
        <v>1363</v>
      </c>
      <c r="E55" s="78"/>
      <c r="F55" s="77"/>
      <c r="G55" s="209" t="s">
        <v>84</v>
      </c>
      <c r="H55" s="75"/>
      <c r="I55" s="77"/>
      <c r="J55" s="79">
        <v>1162.02</v>
      </c>
      <c r="K55" s="210"/>
      <c r="L55" s="211" t="s">
        <v>425</v>
      </c>
      <c r="M55" s="212">
        <f>IF(K55&lt;&gt;"",L55-K55,0)</f>
        <v>0</v>
      </c>
      <c r="N55" s="213">
        <v>1162.02</v>
      </c>
      <c r="O55" s="214">
        <f>IF(K55&lt;&gt;"",N55*M55,0)</f>
        <v>0</v>
      </c>
      <c r="P55">
        <f>IF(K55&lt;&gt;"",N55,0)</f>
        <v>0</v>
      </c>
    </row>
    <row r="56" spans="1:16" ht="12.75">
      <c r="A56" s="208">
        <v>251</v>
      </c>
      <c r="B56" s="75" t="s">
        <v>104</v>
      </c>
      <c r="C56" s="76" t="s">
        <v>1352</v>
      </c>
      <c r="D56" s="77" t="s">
        <v>1364</v>
      </c>
      <c r="E56" s="78"/>
      <c r="F56" s="77"/>
      <c r="G56" s="209" t="s">
        <v>84</v>
      </c>
      <c r="H56" s="75"/>
      <c r="I56" s="77"/>
      <c r="J56" s="79">
        <v>11811.52</v>
      </c>
      <c r="K56" s="210"/>
      <c r="L56" s="211" t="s">
        <v>104</v>
      </c>
      <c r="M56" s="212">
        <f>IF(K56&lt;&gt;"",L56-K56,0)</f>
        <v>0</v>
      </c>
      <c r="N56" s="213">
        <v>11811.52</v>
      </c>
      <c r="O56" s="214">
        <f>IF(K56&lt;&gt;"",N56*M56,0)</f>
        <v>0</v>
      </c>
      <c r="P56">
        <f>IF(K56&lt;&gt;"",N56,0)</f>
        <v>0</v>
      </c>
    </row>
    <row r="57" spans="1:16" ht="12.75">
      <c r="A57" s="208">
        <v>288</v>
      </c>
      <c r="B57" s="75" t="s">
        <v>468</v>
      </c>
      <c r="C57" s="76" t="s">
        <v>1342</v>
      </c>
      <c r="D57" s="77" t="s">
        <v>1343</v>
      </c>
      <c r="E57" s="78"/>
      <c r="F57" s="77"/>
      <c r="G57" s="209" t="s">
        <v>84</v>
      </c>
      <c r="H57" s="75"/>
      <c r="I57" s="77"/>
      <c r="J57" s="79">
        <v>34.2</v>
      </c>
      <c r="K57" s="210"/>
      <c r="L57" s="211" t="s">
        <v>468</v>
      </c>
      <c r="M57" s="212">
        <f>IF(K57&lt;&gt;"",L57-K57,0)</f>
        <v>0</v>
      </c>
      <c r="N57" s="213">
        <v>34.2</v>
      </c>
      <c r="O57" s="214">
        <f>IF(K57&lt;&gt;"",N57*M57,0)</f>
        <v>0</v>
      </c>
      <c r="P57">
        <f>IF(K57&lt;&gt;"",N57,0)</f>
        <v>0</v>
      </c>
    </row>
    <row r="58" spans="1:16" ht="12.75">
      <c r="A58" s="208">
        <v>289</v>
      </c>
      <c r="B58" s="75" t="s">
        <v>431</v>
      </c>
      <c r="C58" s="76" t="s">
        <v>1331</v>
      </c>
      <c r="D58" s="77" t="s">
        <v>1365</v>
      </c>
      <c r="E58" s="78"/>
      <c r="F58" s="77"/>
      <c r="G58" s="209" t="s">
        <v>84</v>
      </c>
      <c r="H58" s="75"/>
      <c r="I58" s="77"/>
      <c r="J58" s="79">
        <v>69.74</v>
      </c>
      <c r="K58" s="210"/>
      <c r="L58" s="211" t="s">
        <v>431</v>
      </c>
      <c r="M58" s="212">
        <f>IF(K58&lt;&gt;"",L58-K58,0)</f>
        <v>0</v>
      </c>
      <c r="N58" s="213">
        <v>69.74</v>
      </c>
      <c r="O58" s="214">
        <f>IF(K58&lt;&gt;"",N58*M58,0)</f>
        <v>0</v>
      </c>
      <c r="P58">
        <f>IF(K58&lt;&gt;"",N58,0)</f>
        <v>0</v>
      </c>
    </row>
    <row r="59" spans="1:16" ht="12.75">
      <c r="A59" s="208">
        <v>290</v>
      </c>
      <c r="B59" s="75" t="s">
        <v>431</v>
      </c>
      <c r="C59" s="76" t="s">
        <v>1331</v>
      </c>
      <c r="D59" s="77" t="s">
        <v>1365</v>
      </c>
      <c r="E59" s="78"/>
      <c r="F59" s="77"/>
      <c r="G59" s="209" t="s">
        <v>84</v>
      </c>
      <c r="H59" s="75"/>
      <c r="I59" s="77"/>
      <c r="J59" s="79">
        <v>230</v>
      </c>
      <c r="K59" s="210"/>
      <c r="L59" s="211" t="s">
        <v>431</v>
      </c>
      <c r="M59" s="212">
        <f>IF(K59&lt;&gt;"",L59-K59,0)</f>
        <v>0</v>
      </c>
      <c r="N59" s="213">
        <v>230</v>
      </c>
      <c r="O59" s="214">
        <f>IF(K59&lt;&gt;"",N59*M59,0)</f>
        <v>0</v>
      </c>
      <c r="P59">
        <f>IF(K59&lt;&gt;"",N59,0)</f>
        <v>0</v>
      </c>
    </row>
    <row r="60" spans="1:16" ht="12.75">
      <c r="A60" s="208">
        <v>291</v>
      </c>
      <c r="B60" s="75" t="s">
        <v>431</v>
      </c>
      <c r="C60" s="76" t="s">
        <v>1331</v>
      </c>
      <c r="D60" s="77" t="s">
        <v>1365</v>
      </c>
      <c r="E60" s="78"/>
      <c r="F60" s="77"/>
      <c r="G60" s="209" t="s">
        <v>84</v>
      </c>
      <c r="H60" s="75"/>
      <c r="I60" s="77"/>
      <c r="J60" s="79">
        <v>25</v>
      </c>
      <c r="K60" s="210"/>
      <c r="L60" s="211" t="s">
        <v>431</v>
      </c>
      <c r="M60" s="212">
        <f>IF(K60&lt;&gt;"",L60-K60,0)</f>
        <v>0</v>
      </c>
      <c r="N60" s="213">
        <v>25</v>
      </c>
      <c r="O60" s="214">
        <f>IF(K60&lt;&gt;"",N60*M60,0)</f>
        <v>0</v>
      </c>
      <c r="P60">
        <f>IF(K60&lt;&gt;"",N60,0)</f>
        <v>0</v>
      </c>
    </row>
    <row r="61" spans="1:16" ht="12.75">
      <c r="A61" s="208">
        <v>292</v>
      </c>
      <c r="B61" s="75" t="s">
        <v>431</v>
      </c>
      <c r="C61" s="76" t="s">
        <v>1331</v>
      </c>
      <c r="D61" s="77" t="s">
        <v>1365</v>
      </c>
      <c r="E61" s="78"/>
      <c r="F61" s="77"/>
      <c r="G61" s="209" t="s">
        <v>84</v>
      </c>
      <c r="H61" s="75"/>
      <c r="I61" s="77"/>
      <c r="J61" s="79">
        <v>80</v>
      </c>
      <c r="K61" s="210"/>
      <c r="L61" s="211" t="s">
        <v>431</v>
      </c>
      <c r="M61" s="212">
        <f>IF(K61&lt;&gt;"",L61-K61,0)</f>
        <v>0</v>
      </c>
      <c r="N61" s="213">
        <v>80</v>
      </c>
      <c r="O61" s="214">
        <f>IF(K61&lt;&gt;"",N61*M61,0)</f>
        <v>0</v>
      </c>
      <c r="P61">
        <f>IF(K61&lt;&gt;"",N61,0)</f>
        <v>0</v>
      </c>
    </row>
    <row r="62" spans="1:16" ht="12.75">
      <c r="A62" s="208">
        <v>293</v>
      </c>
      <c r="B62" s="75" t="s">
        <v>431</v>
      </c>
      <c r="C62" s="76" t="s">
        <v>1331</v>
      </c>
      <c r="D62" s="77" t="s">
        <v>1365</v>
      </c>
      <c r="E62" s="78"/>
      <c r="F62" s="77"/>
      <c r="G62" s="209" t="s">
        <v>84</v>
      </c>
      <c r="H62" s="75"/>
      <c r="I62" s="77"/>
      <c r="J62" s="79">
        <v>398.4</v>
      </c>
      <c r="K62" s="210"/>
      <c r="L62" s="211" t="s">
        <v>431</v>
      </c>
      <c r="M62" s="212">
        <f>IF(K62&lt;&gt;"",L62-K62,0)</f>
        <v>0</v>
      </c>
      <c r="N62" s="213">
        <v>398.4</v>
      </c>
      <c r="O62" s="214">
        <f>IF(K62&lt;&gt;"",N62*M62,0)</f>
        <v>0</v>
      </c>
      <c r="P62">
        <f>IF(K62&lt;&gt;"",N62,0)</f>
        <v>0</v>
      </c>
    </row>
    <row r="63" spans="1:16" ht="12.75">
      <c r="A63" s="208">
        <v>294</v>
      </c>
      <c r="B63" s="75" t="s">
        <v>431</v>
      </c>
      <c r="C63" s="76" t="s">
        <v>1331</v>
      </c>
      <c r="D63" s="77" t="s">
        <v>1365</v>
      </c>
      <c r="E63" s="78"/>
      <c r="F63" s="77"/>
      <c r="G63" s="209" t="s">
        <v>84</v>
      </c>
      <c r="H63" s="75"/>
      <c r="I63" s="77"/>
      <c r="J63" s="79">
        <v>312.19</v>
      </c>
      <c r="K63" s="210"/>
      <c r="L63" s="211" t="s">
        <v>431</v>
      </c>
      <c r="M63" s="212">
        <f>IF(K63&lt;&gt;"",L63-K63,0)</f>
        <v>0</v>
      </c>
      <c r="N63" s="213">
        <v>312.19</v>
      </c>
      <c r="O63" s="214">
        <f>IF(K63&lt;&gt;"",N63*M63,0)</f>
        <v>0</v>
      </c>
      <c r="P63">
        <f>IF(K63&lt;&gt;"",N63,0)</f>
        <v>0</v>
      </c>
    </row>
    <row r="64" spans="1:16" ht="12.75">
      <c r="A64" s="208">
        <v>295</v>
      </c>
      <c r="B64" s="75" t="s">
        <v>431</v>
      </c>
      <c r="C64" s="76" t="s">
        <v>1331</v>
      </c>
      <c r="D64" s="77" t="s">
        <v>1365</v>
      </c>
      <c r="E64" s="78"/>
      <c r="F64" s="77"/>
      <c r="G64" s="209" t="s">
        <v>84</v>
      </c>
      <c r="H64" s="75"/>
      <c r="I64" s="77"/>
      <c r="J64" s="79">
        <v>114.88</v>
      </c>
      <c r="K64" s="210"/>
      <c r="L64" s="211" t="s">
        <v>431</v>
      </c>
      <c r="M64" s="212">
        <f>IF(K64&lt;&gt;"",L64-K64,0)</f>
        <v>0</v>
      </c>
      <c r="N64" s="213">
        <v>114.88</v>
      </c>
      <c r="O64" s="214">
        <f>IF(K64&lt;&gt;"",N64*M64,0)</f>
        <v>0</v>
      </c>
      <c r="P64">
        <f>IF(K64&lt;&gt;"",N64,0)</f>
        <v>0</v>
      </c>
    </row>
    <row r="65" spans="1:16" ht="12.75">
      <c r="A65" s="208">
        <v>296</v>
      </c>
      <c r="B65" s="75" t="s">
        <v>431</v>
      </c>
      <c r="C65" s="76" t="s">
        <v>1331</v>
      </c>
      <c r="D65" s="77" t="s">
        <v>1365</v>
      </c>
      <c r="E65" s="78"/>
      <c r="F65" s="77"/>
      <c r="G65" s="209" t="s">
        <v>84</v>
      </c>
      <c r="H65" s="75"/>
      <c r="I65" s="77"/>
      <c r="J65" s="79">
        <v>33.45</v>
      </c>
      <c r="K65" s="210"/>
      <c r="L65" s="211" t="s">
        <v>431</v>
      </c>
      <c r="M65" s="212">
        <f>IF(K65&lt;&gt;"",L65-K65,0)</f>
        <v>0</v>
      </c>
      <c r="N65" s="213">
        <v>33.45</v>
      </c>
      <c r="O65" s="214">
        <f>IF(K65&lt;&gt;"",N65*M65,0)</f>
        <v>0</v>
      </c>
      <c r="P65">
        <f>IF(K65&lt;&gt;"",N65,0)</f>
        <v>0</v>
      </c>
    </row>
    <row r="66" spans="1:16" ht="12.75">
      <c r="A66" s="208">
        <v>337</v>
      </c>
      <c r="B66" s="75" t="s">
        <v>146</v>
      </c>
      <c r="C66" s="76" t="s">
        <v>1349</v>
      </c>
      <c r="D66" s="77" t="s">
        <v>1366</v>
      </c>
      <c r="E66" s="78"/>
      <c r="F66" s="77"/>
      <c r="G66" s="209" t="s">
        <v>84</v>
      </c>
      <c r="H66" s="75"/>
      <c r="I66" s="77"/>
      <c r="J66" s="79">
        <v>450</v>
      </c>
      <c r="K66" s="210"/>
      <c r="L66" s="211" t="s">
        <v>146</v>
      </c>
      <c r="M66" s="212">
        <f>IF(K66&lt;&gt;"",L66-K66,0)</f>
        <v>0</v>
      </c>
      <c r="N66" s="213">
        <v>450</v>
      </c>
      <c r="O66" s="214">
        <f>IF(K66&lt;&gt;"",N66*M66,0)</f>
        <v>0</v>
      </c>
      <c r="P66">
        <f>IF(K66&lt;&gt;"",N66,0)</f>
        <v>0</v>
      </c>
    </row>
    <row r="67" spans="1:16" ht="12.75">
      <c r="A67" s="208">
        <v>338</v>
      </c>
      <c r="B67" s="75" t="s">
        <v>146</v>
      </c>
      <c r="C67" s="76" t="s">
        <v>1349</v>
      </c>
      <c r="D67" s="77" t="s">
        <v>1366</v>
      </c>
      <c r="E67" s="78"/>
      <c r="F67" s="77"/>
      <c r="G67" s="209" t="s">
        <v>84</v>
      </c>
      <c r="H67" s="75"/>
      <c r="I67" s="77"/>
      <c r="J67" s="79">
        <v>439</v>
      </c>
      <c r="K67" s="210"/>
      <c r="L67" s="211" t="s">
        <v>146</v>
      </c>
      <c r="M67" s="212">
        <f>IF(K67&lt;&gt;"",L67-K67,0)</f>
        <v>0</v>
      </c>
      <c r="N67" s="213">
        <v>439</v>
      </c>
      <c r="O67" s="214">
        <f>IF(K67&lt;&gt;"",N67*M67,0)</f>
        <v>0</v>
      </c>
      <c r="P67">
        <f>IF(K67&lt;&gt;"",N67,0)</f>
        <v>0</v>
      </c>
    </row>
    <row r="68" spans="1:16" ht="12.75">
      <c r="A68" s="208">
        <v>339</v>
      </c>
      <c r="B68" s="75" t="s">
        <v>146</v>
      </c>
      <c r="C68" s="76" t="s">
        <v>1367</v>
      </c>
      <c r="D68" s="77" t="s">
        <v>1368</v>
      </c>
      <c r="E68" s="78"/>
      <c r="F68" s="77"/>
      <c r="G68" s="209" t="s">
        <v>84</v>
      </c>
      <c r="H68" s="75"/>
      <c r="I68" s="77"/>
      <c r="J68" s="79">
        <v>1247.29</v>
      </c>
      <c r="K68" s="210"/>
      <c r="L68" s="211" t="s">
        <v>146</v>
      </c>
      <c r="M68" s="212">
        <f>IF(K68&lt;&gt;"",L68-K68,0)</f>
        <v>0</v>
      </c>
      <c r="N68" s="213">
        <v>1247.29</v>
      </c>
      <c r="O68" s="214">
        <f>IF(K68&lt;&gt;"",N68*M68,0)</f>
        <v>0</v>
      </c>
      <c r="P68">
        <f>IF(K68&lt;&gt;"",N68,0)</f>
        <v>0</v>
      </c>
    </row>
    <row r="69" spans="1:16" ht="12.75">
      <c r="A69" s="208">
        <v>340</v>
      </c>
      <c r="B69" s="75" t="s">
        <v>146</v>
      </c>
      <c r="C69" s="76" t="s">
        <v>1367</v>
      </c>
      <c r="D69" s="77" t="s">
        <v>1368</v>
      </c>
      <c r="E69" s="78"/>
      <c r="F69" s="77"/>
      <c r="G69" s="209" t="s">
        <v>84</v>
      </c>
      <c r="H69" s="75"/>
      <c r="I69" s="77"/>
      <c r="J69" s="79">
        <v>9.08</v>
      </c>
      <c r="K69" s="210"/>
      <c r="L69" s="211" t="s">
        <v>146</v>
      </c>
      <c r="M69" s="212">
        <f>IF(K69&lt;&gt;"",L69-K69,0)</f>
        <v>0</v>
      </c>
      <c r="N69" s="213">
        <v>9.08</v>
      </c>
      <c r="O69" s="214">
        <f>IF(K69&lt;&gt;"",N69*M69,0)</f>
        <v>0</v>
      </c>
      <c r="P69">
        <f>IF(K69&lt;&gt;"",N69,0)</f>
        <v>0</v>
      </c>
    </row>
    <row r="70" spans="1:16" ht="12.75">
      <c r="A70" s="208">
        <v>341</v>
      </c>
      <c r="B70" s="75" t="s">
        <v>146</v>
      </c>
      <c r="C70" s="76" t="s">
        <v>1347</v>
      </c>
      <c r="D70" s="77" t="s">
        <v>1369</v>
      </c>
      <c r="E70" s="78"/>
      <c r="F70" s="77"/>
      <c r="G70" s="209" t="s">
        <v>84</v>
      </c>
      <c r="H70" s="75"/>
      <c r="I70" s="77"/>
      <c r="J70" s="79">
        <v>65.86</v>
      </c>
      <c r="K70" s="210"/>
      <c r="L70" s="211" t="s">
        <v>146</v>
      </c>
      <c r="M70" s="212">
        <f>IF(K70&lt;&gt;"",L70-K70,0)</f>
        <v>0</v>
      </c>
      <c r="N70" s="213">
        <v>65.86</v>
      </c>
      <c r="O70" s="214">
        <f>IF(K70&lt;&gt;"",N70*M70,0)</f>
        <v>0</v>
      </c>
      <c r="P70">
        <f>IF(K70&lt;&gt;"",N70,0)</f>
        <v>0</v>
      </c>
    </row>
    <row r="71" spans="1:16" ht="12.75">
      <c r="A71" s="208">
        <v>342</v>
      </c>
      <c r="B71" s="75" t="s">
        <v>146</v>
      </c>
      <c r="C71" s="76" t="s">
        <v>1370</v>
      </c>
      <c r="D71" s="77" t="s">
        <v>1371</v>
      </c>
      <c r="E71" s="78"/>
      <c r="F71" s="77"/>
      <c r="G71" s="209" t="s">
        <v>84</v>
      </c>
      <c r="H71" s="75"/>
      <c r="I71" s="77"/>
      <c r="J71" s="79">
        <v>226.3</v>
      </c>
      <c r="K71" s="210"/>
      <c r="L71" s="211" t="s">
        <v>146</v>
      </c>
      <c r="M71" s="212">
        <f>IF(K71&lt;&gt;"",L71-K71,0)</f>
        <v>0</v>
      </c>
      <c r="N71" s="213">
        <v>226.3</v>
      </c>
      <c r="O71" s="214">
        <f>IF(K71&lt;&gt;"",N71*M71,0)</f>
        <v>0</v>
      </c>
      <c r="P71">
        <f>IF(K71&lt;&gt;"",N71,0)</f>
        <v>0</v>
      </c>
    </row>
    <row r="72" spans="1:16" ht="12.75">
      <c r="A72" s="208">
        <v>343</v>
      </c>
      <c r="B72" s="75" t="s">
        <v>146</v>
      </c>
      <c r="C72" s="76" t="s">
        <v>1347</v>
      </c>
      <c r="D72" s="77" t="s">
        <v>1372</v>
      </c>
      <c r="E72" s="78"/>
      <c r="F72" s="77"/>
      <c r="G72" s="209" t="s">
        <v>84</v>
      </c>
      <c r="H72" s="75"/>
      <c r="I72" s="77"/>
      <c r="J72" s="79">
        <v>800.1</v>
      </c>
      <c r="K72" s="210"/>
      <c r="L72" s="211" t="s">
        <v>146</v>
      </c>
      <c r="M72" s="212">
        <f>IF(K72&lt;&gt;"",L72-K72,0)</f>
        <v>0</v>
      </c>
      <c r="N72" s="213">
        <v>800.1</v>
      </c>
      <c r="O72" s="214">
        <f>IF(K72&lt;&gt;"",N72*M72,0)</f>
        <v>0</v>
      </c>
      <c r="P72">
        <f>IF(K72&lt;&gt;"",N72,0)</f>
        <v>0</v>
      </c>
    </row>
    <row r="73" spans="1:16" ht="12.75">
      <c r="A73" s="208">
        <v>344</v>
      </c>
      <c r="B73" s="75" t="s">
        <v>146</v>
      </c>
      <c r="C73" s="76" t="s">
        <v>1373</v>
      </c>
      <c r="D73" s="77" t="s">
        <v>1374</v>
      </c>
      <c r="E73" s="78"/>
      <c r="F73" s="77"/>
      <c r="G73" s="209" t="s">
        <v>84</v>
      </c>
      <c r="H73" s="75"/>
      <c r="I73" s="77"/>
      <c r="J73" s="79">
        <v>360.61</v>
      </c>
      <c r="K73" s="210"/>
      <c r="L73" s="211" t="s">
        <v>146</v>
      </c>
      <c r="M73" s="212">
        <f>IF(K73&lt;&gt;"",L73-K73,0)</f>
        <v>0</v>
      </c>
      <c r="N73" s="213">
        <v>360.61</v>
      </c>
      <c r="O73" s="214">
        <f>IF(K73&lt;&gt;"",N73*M73,0)</f>
        <v>0</v>
      </c>
      <c r="P73">
        <f>IF(K73&lt;&gt;"",N73,0)</f>
        <v>0</v>
      </c>
    </row>
    <row r="74" spans="1:16" ht="12.75">
      <c r="A74" s="208">
        <v>345</v>
      </c>
      <c r="B74" s="75" t="s">
        <v>146</v>
      </c>
      <c r="C74" s="76" t="s">
        <v>1373</v>
      </c>
      <c r="D74" s="77" t="s">
        <v>1374</v>
      </c>
      <c r="E74" s="78"/>
      <c r="F74" s="77"/>
      <c r="G74" s="209" t="s">
        <v>84</v>
      </c>
      <c r="H74" s="75"/>
      <c r="I74" s="77"/>
      <c r="J74" s="79">
        <v>122.83</v>
      </c>
      <c r="K74" s="210"/>
      <c r="L74" s="211" t="s">
        <v>146</v>
      </c>
      <c r="M74" s="212">
        <f>IF(K74&lt;&gt;"",L74-K74,0)</f>
        <v>0</v>
      </c>
      <c r="N74" s="213">
        <v>122.83</v>
      </c>
      <c r="O74" s="214">
        <f>IF(K74&lt;&gt;"",N74*M74,0)</f>
        <v>0</v>
      </c>
      <c r="P74">
        <f>IF(K74&lt;&gt;"",N74,0)</f>
        <v>0</v>
      </c>
    </row>
    <row r="75" spans="1:16" ht="12.75">
      <c r="A75" s="208">
        <v>347</v>
      </c>
      <c r="B75" s="75" t="s">
        <v>146</v>
      </c>
      <c r="C75" s="76" t="s">
        <v>1352</v>
      </c>
      <c r="D75" s="77" t="s">
        <v>1375</v>
      </c>
      <c r="E75" s="78"/>
      <c r="F75" s="77"/>
      <c r="G75" s="209" t="s">
        <v>84</v>
      </c>
      <c r="H75" s="75"/>
      <c r="I75" s="77"/>
      <c r="J75" s="79">
        <v>23438.47</v>
      </c>
      <c r="K75" s="210"/>
      <c r="L75" s="211" t="s">
        <v>146</v>
      </c>
      <c r="M75" s="212">
        <f>IF(K75&lt;&gt;"",L75-K75,0)</f>
        <v>0</v>
      </c>
      <c r="N75" s="213">
        <v>23438.47</v>
      </c>
      <c r="O75" s="214">
        <f>IF(K75&lt;&gt;"",N75*M75,0)</f>
        <v>0</v>
      </c>
      <c r="P75">
        <f>IF(K75&lt;&gt;"",N75,0)</f>
        <v>0</v>
      </c>
    </row>
    <row r="76" spans="1:16" ht="12.75">
      <c r="A76" s="208">
        <v>361</v>
      </c>
      <c r="B76" s="75" t="s">
        <v>575</v>
      </c>
      <c r="C76" s="76" t="s">
        <v>1338</v>
      </c>
      <c r="D76" s="77" t="s">
        <v>1376</v>
      </c>
      <c r="E76" s="78"/>
      <c r="F76" s="77"/>
      <c r="G76" s="209" t="s">
        <v>84</v>
      </c>
      <c r="H76" s="75"/>
      <c r="I76" s="77"/>
      <c r="J76" s="79">
        <v>42.5</v>
      </c>
      <c r="K76" s="210"/>
      <c r="L76" s="211" t="s">
        <v>575</v>
      </c>
      <c r="M76" s="212">
        <f>IF(K76&lt;&gt;"",L76-K76,0)</f>
        <v>0</v>
      </c>
      <c r="N76" s="213">
        <v>42.5</v>
      </c>
      <c r="O76" s="214">
        <f>IF(K76&lt;&gt;"",N76*M76,0)</f>
        <v>0</v>
      </c>
      <c r="P76">
        <f>IF(K76&lt;&gt;"",N76,0)</f>
        <v>0</v>
      </c>
    </row>
    <row r="77" spans="1:16" ht="12.75">
      <c r="A77" s="208">
        <v>362</v>
      </c>
      <c r="B77" s="75" t="s">
        <v>575</v>
      </c>
      <c r="C77" s="76" t="s">
        <v>1338</v>
      </c>
      <c r="D77" s="77" t="s">
        <v>1376</v>
      </c>
      <c r="E77" s="78"/>
      <c r="F77" s="77"/>
      <c r="G77" s="209" t="s">
        <v>84</v>
      </c>
      <c r="H77" s="75"/>
      <c r="I77" s="77"/>
      <c r="J77" s="79">
        <v>209.44</v>
      </c>
      <c r="K77" s="210"/>
      <c r="L77" s="211" t="s">
        <v>575</v>
      </c>
      <c r="M77" s="212">
        <f>IF(K77&lt;&gt;"",L77-K77,0)</f>
        <v>0</v>
      </c>
      <c r="N77" s="213">
        <v>209.44</v>
      </c>
      <c r="O77" s="214">
        <f>IF(K77&lt;&gt;"",N77*M77,0)</f>
        <v>0</v>
      </c>
      <c r="P77">
        <f>IF(K77&lt;&gt;"",N77,0)</f>
        <v>0</v>
      </c>
    </row>
    <row r="78" spans="1:16" ht="12.75">
      <c r="A78" s="208">
        <v>363</v>
      </c>
      <c r="B78" s="75" t="s">
        <v>575</v>
      </c>
      <c r="C78" s="76" t="s">
        <v>1338</v>
      </c>
      <c r="D78" s="77" t="s">
        <v>1376</v>
      </c>
      <c r="E78" s="78"/>
      <c r="F78" s="77"/>
      <c r="G78" s="209" t="s">
        <v>84</v>
      </c>
      <c r="H78" s="75"/>
      <c r="I78" s="77"/>
      <c r="J78" s="79">
        <v>241.08</v>
      </c>
      <c r="K78" s="210"/>
      <c r="L78" s="211" t="s">
        <v>575</v>
      </c>
      <c r="M78" s="212">
        <f>IF(K78&lt;&gt;"",L78-K78,0)</f>
        <v>0</v>
      </c>
      <c r="N78" s="213">
        <v>241.08</v>
      </c>
      <c r="O78" s="214">
        <f>IF(K78&lt;&gt;"",N78*M78,0)</f>
        <v>0</v>
      </c>
      <c r="P78">
        <f>IF(K78&lt;&gt;"",N78,0)</f>
        <v>0</v>
      </c>
    </row>
    <row r="79" spans="1:16" ht="12.75">
      <c r="A79" s="208">
        <v>364</v>
      </c>
      <c r="B79" s="75" t="s">
        <v>575</v>
      </c>
      <c r="C79" s="76" t="s">
        <v>1338</v>
      </c>
      <c r="D79" s="77" t="s">
        <v>1376</v>
      </c>
      <c r="E79" s="78"/>
      <c r="F79" s="77"/>
      <c r="G79" s="209" t="s">
        <v>84</v>
      </c>
      <c r="H79" s="75"/>
      <c r="I79" s="77"/>
      <c r="J79" s="79">
        <v>147.56</v>
      </c>
      <c r="K79" s="210"/>
      <c r="L79" s="211" t="s">
        <v>575</v>
      </c>
      <c r="M79" s="212">
        <f>IF(K79&lt;&gt;"",L79-K79,0)</f>
        <v>0</v>
      </c>
      <c r="N79" s="213">
        <v>147.56</v>
      </c>
      <c r="O79" s="214">
        <f>IF(K79&lt;&gt;"",N79*M79,0)</f>
        <v>0</v>
      </c>
      <c r="P79">
        <f>IF(K79&lt;&gt;"",N79,0)</f>
        <v>0</v>
      </c>
    </row>
    <row r="80" spans="1:16" ht="12.75">
      <c r="A80" s="208">
        <v>366</v>
      </c>
      <c r="B80" s="75" t="s">
        <v>575</v>
      </c>
      <c r="C80" s="76" t="s">
        <v>1338</v>
      </c>
      <c r="D80" s="77" t="s">
        <v>1376</v>
      </c>
      <c r="E80" s="78"/>
      <c r="F80" s="77"/>
      <c r="G80" s="209" t="s">
        <v>84</v>
      </c>
      <c r="H80" s="75"/>
      <c r="I80" s="77"/>
      <c r="J80" s="79">
        <v>98.77</v>
      </c>
      <c r="K80" s="210"/>
      <c r="L80" s="211" t="s">
        <v>575</v>
      </c>
      <c r="M80" s="212">
        <f>IF(K80&lt;&gt;"",L80-K80,0)</f>
        <v>0</v>
      </c>
      <c r="N80" s="213">
        <v>98.77</v>
      </c>
      <c r="O80" s="214">
        <f>IF(K80&lt;&gt;"",N80*M80,0)</f>
        <v>0</v>
      </c>
      <c r="P80">
        <f>IF(K80&lt;&gt;"",N80,0)</f>
        <v>0</v>
      </c>
    </row>
    <row r="81" spans="1:16" ht="12.75">
      <c r="A81" s="208">
        <v>368</v>
      </c>
      <c r="B81" s="75" t="s">
        <v>575</v>
      </c>
      <c r="C81" s="76" t="s">
        <v>1377</v>
      </c>
      <c r="D81" s="77" t="s">
        <v>1378</v>
      </c>
      <c r="E81" s="78"/>
      <c r="F81" s="77"/>
      <c r="G81" s="209" t="s">
        <v>84</v>
      </c>
      <c r="H81" s="75"/>
      <c r="I81" s="77"/>
      <c r="J81" s="79">
        <v>391.98</v>
      </c>
      <c r="K81" s="210"/>
      <c r="L81" s="211" t="s">
        <v>575</v>
      </c>
      <c r="M81" s="212">
        <f>IF(K81&lt;&gt;"",L81-K81,0)</f>
        <v>0</v>
      </c>
      <c r="N81" s="213">
        <v>391.98</v>
      </c>
      <c r="O81" s="214">
        <f>IF(K81&lt;&gt;"",N81*M81,0)</f>
        <v>0</v>
      </c>
      <c r="P81">
        <f>IF(K81&lt;&gt;"",N81,0)</f>
        <v>0</v>
      </c>
    </row>
    <row r="82" spans="1:16" ht="12.75">
      <c r="A82" s="208">
        <v>383</v>
      </c>
      <c r="B82" s="75" t="s">
        <v>575</v>
      </c>
      <c r="C82" s="76" t="s">
        <v>1342</v>
      </c>
      <c r="D82" s="77" t="s">
        <v>1343</v>
      </c>
      <c r="E82" s="78"/>
      <c r="F82" s="77"/>
      <c r="G82" s="209" t="s">
        <v>84</v>
      </c>
      <c r="H82" s="75"/>
      <c r="I82" s="77"/>
      <c r="J82" s="79">
        <v>40.26</v>
      </c>
      <c r="K82" s="210"/>
      <c r="L82" s="211" t="s">
        <v>575</v>
      </c>
      <c r="M82" s="212">
        <f>IF(K82&lt;&gt;"",L82-K82,0)</f>
        <v>0</v>
      </c>
      <c r="N82" s="213">
        <v>40.26</v>
      </c>
      <c r="O82" s="214">
        <f>IF(K82&lt;&gt;"",N82*M82,0)</f>
        <v>0</v>
      </c>
      <c r="P82">
        <f>IF(K82&lt;&gt;"",N82,0)</f>
        <v>0</v>
      </c>
    </row>
    <row r="83" spans="1:16" ht="12.75">
      <c r="A83" s="208">
        <v>392</v>
      </c>
      <c r="B83" s="75" t="s">
        <v>1379</v>
      </c>
      <c r="C83" s="76" t="s">
        <v>1340</v>
      </c>
      <c r="D83" s="77" t="s">
        <v>1380</v>
      </c>
      <c r="E83" s="78"/>
      <c r="F83" s="77"/>
      <c r="G83" s="209" t="s">
        <v>84</v>
      </c>
      <c r="H83" s="75"/>
      <c r="I83" s="77"/>
      <c r="J83" s="79">
        <v>1162.02</v>
      </c>
      <c r="K83" s="210"/>
      <c r="L83" s="211" t="s">
        <v>1379</v>
      </c>
      <c r="M83" s="212">
        <f>IF(K83&lt;&gt;"",L83-K83,0)</f>
        <v>0</v>
      </c>
      <c r="N83" s="213">
        <v>1162.02</v>
      </c>
      <c r="O83" s="214">
        <f>IF(K83&lt;&gt;"",N83*M83,0)</f>
        <v>0</v>
      </c>
      <c r="P83">
        <f>IF(K83&lt;&gt;"",N83,0)</f>
        <v>0</v>
      </c>
    </row>
    <row r="84" spans="1:16" ht="12.75">
      <c r="A84" s="208">
        <v>416</v>
      </c>
      <c r="B84" s="75" t="s">
        <v>565</v>
      </c>
      <c r="C84" s="76" t="s">
        <v>1377</v>
      </c>
      <c r="D84" s="77" t="s">
        <v>1381</v>
      </c>
      <c r="E84" s="78"/>
      <c r="F84" s="77"/>
      <c r="G84" s="209" t="s">
        <v>84</v>
      </c>
      <c r="H84" s="75"/>
      <c r="I84" s="77"/>
      <c r="J84" s="79">
        <v>191.79</v>
      </c>
      <c r="K84" s="210"/>
      <c r="L84" s="211" t="s">
        <v>565</v>
      </c>
      <c r="M84" s="212">
        <f>IF(K84&lt;&gt;"",L84-K84,0)</f>
        <v>0</v>
      </c>
      <c r="N84" s="213">
        <v>191.79</v>
      </c>
      <c r="O84" s="214">
        <f>IF(K84&lt;&gt;"",N84*M84,0)</f>
        <v>0</v>
      </c>
      <c r="P84">
        <f>IF(K84&lt;&gt;"",N84,0)</f>
        <v>0</v>
      </c>
    </row>
    <row r="85" spans="1:16" ht="12.75">
      <c r="A85" s="208">
        <v>420</v>
      </c>
      <c r="B85" s="75" t="s">
        <v>565</v>
      </c>
      <c r="C85" s="76" t="s">
        <v>1338</v>
      </c>
      <c r="D85" s="77" t="s">
        <v>1382</v>
      </c>
      <c r="E85" s="78"/>
      <c r="F85" s="77"/>
      <c r="G85" s="209" t="s">
        <v>84</v>
      </c>
      <c r="H85" s="75"/>
      <c r="I85" s="77"/>
      <c r="J85" s="79">
        <v>42.5</v>
      </c>
      <c r="K85" s="210"/>
      <c r="L85" s="211" t="s">
        <v>565</v>
      </c>
      <c r="M85" s="212">
        <f>IF(K85&lt;&gt;"",L85-K85,0)</f>
        <v>0</v>
      </c>
      <c r="N85" s="213">
        <v>42.5</v>
      </c>
      <c r="O85" s="214">
        <f>IF(K85&lt;&gt;"",N85*M85,0)</f>
        <v>0</v>
      </c>
      <c r="P85">
        <f>IF(K85&lt;&gt;"",N85,0)</f>
        <v>0</v>
      </c>
    </row>
    <row r="86" spans="1:16" ht="12.75">
      <c r="A86" s="208">
        <v>421</v>
      </c>
      <c r="B86" s="75" t="s">
        <v>565</v>
      </c>
      <c r="C86" s="76" t="s">
        <v>1338</v>
      </c>
      <c r="D86" s="77" t="s">
        <v>1382</v>
      </c>
      <c r="E86" s="78"/>
      <c r="F86" s="77"/>
      <c r="G86" s="209" t="s">
        <v>84</v>
      </c>
      <c r="H86" s="75"/>
      <c r="I86" s="77"/>
      <c r="J86" s="79">
        <v>210.12</v>
      </c>
      <c r="K86" s="210"/>
      <c r="L86" s="211" t="s">
        <v>565</v>
      </c>
      <c r="M86" s="212">
        <f>IF(K86&lt;&gt;"",L86-K86,0)</f>
        <v>0</v>
      </c>
      <c r="N86" s="213">
        <v>210.12</v>
      </c>
      <c r="O86" s="214">
        <f>IF(K86&lt;&gt;"",N86*M86,0)</f>
        <v>0</v>
      </c>
      <c r="P86">
        <f>IF(K86&lt;&gt;"",N86,0)</f>
        <v>0</v>
      </c>
    </row>
    <row r="87" spans="1:16" ht="12.75">
      <c r="A87" s="208">
        <v>422</v>
      </c>
      <c r="B87" s="75" t="s">
        <v>565</v>
      </c>
      <c r="C87" s="76" t="s">
        <v>1338</v>
      </c>
      <c r="D87" s="77" t="s">
        <v>1382</v>
      </c>
      <c r="E87" s="78"/>
      <c r="F87" s="77"/>
      <c r="G87" s="209" t="s">
        <v>84</v>
      </c>
      <c r="H87" s="75"/>
      <c r="I87" s="77"/>
      <c r="J87" s="79">
        <v>241.77</v>
      </c>
      <c r="K87" s="210"/>
      <c r="L87" s="211" t="s">
        <v>565</v>
      </c>
      <c r="M87" s="212">
        <f>IF(K87&lt;&gt;"",L87-K87,0)</f>
        <v>0</v>
      </c>
      <c r="N87" s="213">
        <v>241.77</v>
      </c>
      <c r="O87" s="214">
        <f>IF(K87&lt;&gt;"",N87*M87,0)</f>
        <v>0</v>
      </c>
      <c r="P87">
        <f>IF(K87&lt;&gt;"",N87,0)</f>
        <v>0</v>
      </c>
    </row>
    <row r="88" spans="1:16" ht="12.75">
      <c r="A88" s="208">
        <v>423</v>
      </c>
      <c r="B88" s="75" t="s">
        <v>565</v>
      </c>
      <c r="C88" s="76" t="s">
        <v>1338</v>
      </c>
      <c r="D88" s="77" t="s">
        <v>1382</v>
      </c>
      <c r="E88" s="78"/>
      <c r="F88" s="77"/>
      <c r="G88" s="209" t="s">
        <v>84</v>
      </c>
      <c r="H88" s="75"/>
      <c r="I88" s="77"/>
      <c r="J88" s="79">
        <v>148.15</v>
      </c>
      <c r="K88" s="210"/>
      <c r="L88" s="211" t="s">
        <v>565</v>
      </c>
      <c r="M88" s="212">
        <f>IF(K88&lt;&gt;"",L88-K88,0)</f>
        <v>0</v>
      </c>
      <c r="N88" s="213">
        <v>148.15</v>
      </c>
      <c r="O88" s="214">
        <f>IF(K88&lt;&gt;"",N88*M88,0)</f>
        <v>0</v>
      </c>
      <c r="P88">
        <f>IF(K88&lt;&gt;"",N88,0)</f>
        <v>0</v>
      </c>
    </row>
    <row r="89" spans="1:16" ht="12.75">
      <c r="A89" s="208">
        <v>424</v>
      </c>
      <c r="B89" s="75" t="s">
        <v>565</v>
      </c>
      <c r="C89" s="76" t="s">
        <v>1338</v>
      </c>
      <c r="D89" s="77" t="s">
        <v>1382</v>
      </c>
      <c r="E89" s="78"/>
      <c r="F89" s="77"/>
      <c r="G89" s="209" t="s">
        <v>84</v>
      </c>
      <c r="H89" s="75"/>
      <c r="I89" s="77"/>
      <c r="J89" s="79">
        <v>98.77</v>
      </c>
      <c r="K89" s="210"/>
      <c r="L89" s="211" t="s">
        <v>565</v>
      </c>
      <c r="M89" s="212">
        <f>IF(K89&lt;&gt;"",L89-K89,0)</f>
        <v>0</v>
      </c>
      <c r="N89" s="213">
        <v>98.77</v>
      </c>
      <c r="O89" s="214">
        <f>IF(K89&lt;&gt;"",N89*M89,0)</f>
        <v>0</v>
      </c>
      <c r="P89">
        <f>IF(K89&lt;&gt;"",N89,0)</f>
        <v>0</v>
      </c>
    </row>
    <row r="90" spans="1:16" ht="12.75">
      <c r="A90" s="208">
        <v>438</v>
      </c>
      <c r="B90" s="75" t="s">
        <v>515</v>
      </c>
      <c r="C90" s="76" t="s">
        <v>220</v>
      </c>
      <c r="D90" s="77" t="s">
        <v>1383</v>
      </c>
      <c r="E90" s="78"/>
      <c r="F90" s="77"/>
      <c r="G90" s="209" t="s">
        <v>84</v>
      </c>
      <c r="H90" s="75"/>
      <c r="I90" s="77"/>
      <c r="J90" s="79">
        <v>51.26</v>
      </c>
      <c r="K90" s="210"/>
      <c r="L90" s="211" t="s">
        <v>515</v>
      </c>
      <c r="M90" s="212">
        <f>IF(K90&lt;&gt;"",L90-K90,0)</f>
        <v>0</v>
      </c>
      <c r="N90" s="213">
        <v>51.26</v>
      </c>
      <c r="O90" s="214">
        <f>IF(K90&lt;&gt;"",N90*M90,0)</f>
        <v>0</v>
      </c>
      <c r="P90">
        <f>IF(K90&lt;&gt;"",N90,0)</f>
        <v>0</v>
      </c>
    </row>
    <row r="91" spans="1:16" ht="12.75">
      <c r="A91" s="208">
        <v>464</v>
      </c>
      <c r="B91" s="75" t="s">
        <v>515</v>
      </c>
      <c r="C91" s="76" t="s">
        <v>1342</v>
      </c>
      <c r="D91" s="77" t="s">
        <v>1343</v>
      </c>
      <c r="E91" s="78"/>
      <c r="F91" s="77"/>
      <c r="G91" s="209" t="s">
        <v>84</v>
      </c>
      <c r="H91" s="75"/>
      <c r="I91" s="77"/>
      <c r="J91" s="79">
        <v>30.25</v>
      </c>
      <c r="K91" s="210"/>
      <c r="L91" s="211" t="s">
        <v>515</v>
      </c>
      <c r="M91" s="212">
        <f>IF(K91&lt;&gt;"",L91-K91,0)</f>
        <v>0</v>
      </c>
      <c r="N91" s="213">
        <v>30.25</v>
      </c>
      <c r="O91" s="214">
        <f>IF(K91&lt;&gt;"",N91*M91,0)</f>
        <v>0</v>
      </c>
      <c r="P91">
        <f>IF(K91&lt;&gt;"",N91,0)</f>
        <v>0</v>
      </c>
    </row>
    <row r="92" spans="1:16" ht="12.75">
      <c r="A92" s="208">
        <v>473</v>
      </c>
      <c r="B92" s="75" t="s">
        <v>719</v>
      </c>
      <c r="C92" s="76" t="s">
        <v>1340</v>
      </c>
      <c r="D92" s="77" t="s">
        <v>1384</v>
      </c>
      <c r="E92" s="78"/>
      <c r="F92" s="77"/>
      <c r="G92" s="209" t="s">
        <v>84</v>
      </c>
      <c r="H92" s="75"/>
      <c r="I92" s="77"/>
      <c r="J92" s="79">
        <v>1162.02</v>
      </c>
      <c r="K92" s="210"/>
      <c r="L92" s="211" t="s">
        <v>719</v>
      </c>
      <c r="M92" s="212">
        <f>IF(K92&lt;&gt;"",L92-K92,0)</f>
        <v>0</v>
      </c>
      <c r="N92" s="213">
        <v>1162.02</v>
      </c>
      <c r="O92" s="214">
        <f>IF(K92&lt;&gt;"",N92*M92,0)</f>
        <v>0</v>
      </c>
      <c r="P92">
        <f>IF(K92&lt;&gt;"",N92,0)</f>
        <v>0</v>
      </c>
    </row>
    <row r="93" spans="1:16" ht="12.75">
      <c r="A93" s="208">
        <v>490</v>
      </c>
      <c r="B93" s="75" t="s">
        <v>464</v>
      </c>
      <c r="C93" s="76" t="s">
        <v>1385</v>
      </c>
      <c r="D93" s="77" t="s">
        <v>1386</v>
      </c>
      <c r="E93" s="78"/>
      <c r="F93" s="77"/>
      <c r="G93" s="209" t="s">
        <v>1387</v>
      </c>
      <c r="H93" s="75"/>
      <c r="I93" s="77"/>
      <c r="J93" s="79">
        <v>939</v>
      </c>
      <c r="K93" s="210"/>
      <c r="L93" s="211" t="s">
        <v>464</v>
      </c>
      <c r="M93" s="212">
        <f>IF(K93&lt;&gt;"",L93-K93,0)</f>
        <v>0</v>
      </c>
      <c r="N93" s="213">
        <v>939</v>
      </c>
      <c r="O93" s="214">
        <f>IF(K93&lt;&gt;"",N93*M93,0)</f>
        <v>0</v>
      </c>
      <c r="P93">
        <f>IF(K93&lt;&gt;"",N93,0)</f>
        <v>0</v>
      </c>
    </row>
    <row r="94" spans="1:16" ht="12.75">
      <c r="A94" s="208">
        <v>491</v>
      </c>
      <c r="B94" s="75" t="s">
        <v>464</v>
      </c>
      <c r="C94" s="76" t="s">
        <v>1385</v>
      </c>
      <c r="D94" s="77" t="s">
        <v>1388</v>
      </c>
      <c r="E94" s="78"/>
      <c r="F94" s="77"/>
      <c r="G94" s="209" t="s">
        <v>1387</v>
      </c>
      <c r="H94" s="75"/>
      <c r="I94" s="77"/>
      <c r="J94" s="79">
        <v>700</v>
      </c>
      <c r="K94" s="210"/>
      <c r="L94" s="211" t="s">
        <v>464</v>
      </c>
      <c r="M94" s="212">
        <f>IF(K94&lt;&gt;"",L94-K94,0)</f>
        <v>0</v>
      </c>
      <c r="N94" s="213">
        <v>700</v>
      </c>
      <c r="O94" s="214">
        <f>IF(K94&lt;&gt;"",N94*M94,0)</f>
        <v>0</v>
      </c>
      <c r="P94">
        <f>IF(K94&lt;&gt;"",N94,0)</f>
        <v>0</v>
      </c>
    </row>
    <row r="95" spans="1:16" ht="12.75">
      <c r="A95" s="208">
        <v>492</v>
      </c>
      <c r="B95" s="75" t="s">
        <v>464</v>
      </c>
      <c r="C95" s="76" t="s">
        <v>1385</v>
      </c>
      <c r="D95" s="77" t="s">
        <v>1388</v>
      </c>
      <c r="E95" s="78"/>
      <c r="F95" s="77"/>
      <c r="G95" s="209" t="s">
        <v>1387</v>
      </c>
      <c r="H95" s="75"/>
      <c r="I95" s="77"/>
      <c r="J95" s="79">
        <v>1</v>
      </c>
      <c r="K95" s="210"/>
      <c r="L95" s="211" t="s">
        <v>464</v>
      </c>
      <c r="M95" s="212">
        <f>IF(K95&lt;&gt;"",L95-K95,0)</f>
        <v>0</v>
      </c>
      <c r="N95" s="213">
        <v>1</v>
      </c>
      <c r="O95" s="214">
        <f>IF(K95&lt;&gt;"",N95*M95,0)</f>
        <v>0</v>
      </c>
      <c r="P95">
        <f>IF(K95&lt;&gt;"",N95,0)</f>
        <v>0</v>
      </c>
    </row>
    <row r="96" spans="1:16" ht="12.75">
      <c r="A96" s="208">
        <v>493</v>
      </c>
      <c r="B96" s="75" t="s">
        <v>464</v>
      </c>
      <c r="C96" s="76" t="s">
        <v>1347</v>
      </c>
      <c r="D96" s="77" t="s">
        <v>1389</v>
      </c>
      <c r="E96" s="78"/>
      <c r="F96" s="77"/>
      <c r="G96" s="209" t="s">
        <v>84</v>
      </c>
      <c r="H96" s="75"/>
      <c r="I96" s="77"/>
      <c r="J96" s="79">
        <v>4808.57</v>
      </c>
      <c r="K96" s="210"/>
      <c r="L96" s="211" t="s">
        <v>464</v>
      </c>
      <c r="M96" s="212">
        <f>IF(K96&lt;&gt;"",L96-K96,0)</f>
        <v>0</v>
      </c>
      <c r="N96" s="213">
        <v>4808.57</v>
      </c>
      <c r="O96" s="214">
        <f>IF(K96&lt;&gt;"",N96*M96,0)</f>
        <v>0</v>
      </c>
      <c r="P96">
        <f>IF(K96&lt;&gt;"",N96,0)</f>
        <v>0</v>
      </c>
    </row>
    <row r="97" spans="1:16" ht="12.75">
      <c r="A97" s="208">
        <v>494</v>
      </c>
      <c r="B97" s="75" t="s">
        <v>464</v>
      </c>
      <c r="C97" s="76" t="s">
        <v>1349</v>
      </c>
      <c r="D97" s="77" t="s">
        <v>1390</v>
      </c>
      <c r="E97" s="78"/>
      <c r="F97" s="77"/>
      <c r="G97" s="209" t="s">
        <v>84</v>
      </c>
      <c r="H97" s="75"/>
      <c r="I97" s="77"/>
      <c r="J97" s="79">
        <v>5.88</v>
      </c>
      <c r="K97" s="210"/>
      <c r="L97" s="211" t="s">
        <v>464</v>
      </c>
      <c r="M97" s="212">
        <f>IF(K97&lt;&gt;"",L97-K97,0)</f>
        <v>0</v>
      </c>
      <c r="N97" s="213">
        <v>5.88</v>
      </c>
      <c r="O97" s="214">
        <f>IF(K97&lt;&gt;"",N97*M97,0)</f>
        <v>0</v>
      </c>
      <c r="P97">
        <f>IF(K97&lt;&gt;"",N97,0)</f>
        <v>0</v>
      </c>
    </row>
    <row r="98" spans="1:16" ht="12.75">
      <c r="A98" s="208">
        <v>499</v>
      </c>
      <c r="B98" s="75" t="s">
        <v>800</v>
      </c>
      <c r="C98" s="76" t="s">
        <v>1391</v>
      </c>
      <c r="D98" s="77" t="s">
        <v>1392</v>
      </c>
      <c r="E98" s="78"/>
      <c r="F98" s="77"/>
      <c r="G98" s="209" t="s">
        <v>84</v>
      </c>
      <c r="H98" s="75"/>
      <c r="I98" s="77"/>
      <c r="J98" s="79">
        <v>16</v>
      </c>
      <c r="K98" s="210"/>
      <c r="L98" s="211" t="s">
        <v>800</v>
      </c>
      <c r="M98" s="212">
        <f>IF(K98&lt;&gt;"",L98-K98,0)</f>
        <v>0</v>
      </c>
      <c r="N98" s="213">
        <v>16</v>
      </c>
      <c r="O98" s="214">
        <f>IF(K98&lt;&gt;"",N98*M98,0)</f>
        <v>0</v>
      </c>
      <c r="P98">
        <f>IF(K98&lt;&gt;"",N98,0)</f>
        <v>0</v>
      </c>
    </row>
    <row r="99" spans="1:16" ht="12.75">
      <c r="A99" s="208">
        <v>500</v>
      </c>
      <c r="B99" s="75" t="s">
        <v>800</v>
      </c>
      <c r="C99" s="76" t="s">
        <v>1393</v>
      </c>
      <c r="D99" s="77" t="s">
        <v>1392</v>
      </c>
      <c r="E99" s="78"/>
      <c r="F99" s="77"/>
      <c r="G99" s="209" t="s">
        <v>84</v>
      </c>
      <c r="H99" s="75"/>
      <c r="I99" s="77"/>
      <c r="J99" s="79">
        <v>146</v>
      </c>
      <c r="K99" s="210"/>
      <c r="L99" s="211" t="s">
        <v>800</v>
      </c>
      <c r="M99" s="212">
        <f>IF(K99&lt;&gt;"",L99-K99,0)</f>
        <v>0</v>
      </c>
      <c r="N99" s="213">
        <v>146</v>
      </c>
      <c r="O99" s="214">
        <f>IF(K99&lt;&gt;"",N99*M99,0)</f>
        <v>0</v>
      </c>
      <c r="P99">
        <f>IF(K99&lt;&gt;"",N99,0)</f>
        <v>0</v>
      </c>
    </row>
    <row r="100" spans="1:16" ht="12.75">
      <c r="A100" s="208">
        <v>501</v>
      </c>
      <c r="B100" s="75" t="s">
        <v>800</v>
      </c>
      <c r="C100" s="76" t="s">
        <v>1394</v>
      </c>
      <c r="D100" s="77" t="s">
        <v>1392</v>
      </c>
      <c r="E100" s="78"/>
      <c r="F100" s="77"/>
      <c r="G100" s="209" t="s">
        <v>84</v>
      </c>
      <c r="H100" s="75"/>
      <c r="I100" s="77"/>
      <c r="J100" s="79">
        <v>146</v>
      </c>
      <c r="K100" s="210"/>
      <c r="L100" s="211" t="s">
        <v>800</v>
      </c>
      <c r="M100" s="212">
        <f>IF(K100&lt;&gt;"",L100-K100,0)</f>
        <v>0</v>
      </c>
      <c r="N100" s="213">
        <v>146</v>
      </c>
      <c r="O100" s="214">
        <f>IF(K100&lt;&gt;"",N100*M100,0)</f>
        <v>0</v>
      </c>
      <c r="P100">
        <f>IF(K100&lt;&gt;"",N100,0)</f>
        <v>0</v>
      </c>
    </row>
    <row r="101" spans="1:16" ht="12.75">
      <c r="A101" s="208">
        <v>505</v>
      </c>
      <c r="B101" s="75" t="s">
        <v>802</v>
      </c>
      <c r="C101" s="76" t="s">
        <v>1395</v>
      </c>
      <c r="D101" s="77" t="s">
        <v>731</v>
      </c>
      <c r="E101" s="78"/>
      <c r="F101" s="77"/>
      <c r="G101" s="209" t="s">
        <v>84</v>
      </c>
      <c r="H101" s="75"/>
      <c r="I101" s="77"/>
      <c r="J101" s="79">
        <v>38.11</v>
      </c>
      <c r="K101" s="210"/>
      <c r="L101" s="211" t="s">
        <v>802</v>
      </c>
      <c r="M101" s="212">
        <f>IF(K101&lt;&gt;"",L101-K101,0)</f>
        <v>0</v>
      </c>
      <c r="N101" s="213">
        <v>38.11</v>
      </c>
      <c r="O101" s="214">
        <f>IF(K101&lt;&gt;"",N101*M101,0)</f>
        <v>0</v>
      </c>
      <c r="P101">
        <f>IF(K101&lt;&gt;"",N101,0)</f>
        <v>0</v>
      </c>
    </row>
    <row r="102" spans="1:16" ht="12.75">
      <c r="A102" s="208">
        <v>514</v>
      </c>
      <c r="B102" s="75" t="s">
        <v>783</v>
      </c>
      <c r="C102" s="76" t="s">
        <v>1340</v>
      </c>
      <c r="D102" s="77" t="s">
        <v>1396</v>
      </c>
      <c r="E102" s="78"/>
      <c r="F102" s="77"/>
      <c r="G102" s="209" t="s">
        <v>84</v>
      </c>
      <c r="H102" s="75"/>
      <c r="I102" s="77"/>
      <c r="J102" s="79">
        <v>1162.02</v>
      </c>
      <c r="K102" s="210"/>
      <c r="L102" s="211" t="s">
        <v>783</v>
      </c>
      <c r="M102" s="212">
        <f>IF(K102&lt;&gt;"",L102-K102,0)</f>
        <v>0</v>
      </c>
      <c r="N102" s="213">
        <v>1162.02</v>
      </c>
      <c r="O102" s="214">
        <f>IF(K102&lt;&gt;"",N102*M102,0)</f>
        <v>0</v>
      </c>
      <c r="P102">
        <f>IF(K102&lt;&gt;"",N102,0)</f>
        <v>0</v>
      </c>
    </row>
    <row r="103" spans="1:16" ht="12.75">
      <c r="A103" s="208">
        <v>515</v>
      </c>
      <c r="B103" s="75" t="s">
        <v>783</v>
      </c>
      <c r="C103" s="76" t="s">
        <v>1385</v>
      </c>
      <c r="D103" s="77" t="s">
        <v>1397</v>
      </c>
      <c r="E103" s="78"/>
      <c r="F103" s="77"/>
      <c r="G103" s="209" t="s">
        <v>1398</v>
      </c>
      <c r="H103" s="75"/>
      <c r="I103" s="77"/>
      <c r="J103" s="79">
        <v>1500</v>
      </c>
      <c r="K103" s="210"/>
      <c r="L103" s="211" t="s">
        <v>783</v>
      </c>
      <c r="M103" s="212">
        <f>IF(K103&lt;&gt;"",L103-K103,0)</f>
        <v>0</v>
      </c>
      <c r="N103" s="213">
        <v>1500</v>
      </c>
      <c r="O103" s="214">
        <f>IF(K103&lt;&gt;"",N103*M103,0)</f>
        <v>0</v>
      </c>
      <c r="P103">
        <f>IF(K103&lt;&gt;"",N103,0)</f>
        <v>0</v>
      </c>
    </row>
    <row r="104" spans="1:16" ht="12.75">
      <c r="A104" s="208">
        <v>516</v>
      </c>
      <c r="B104" s="75" t="s">
        <v>783</v>
      </c>
      <c r="C104" s="76" t="s">
        <v>1385</v>
      </c>
      <c r="D104" s="77" t="s">
        <v>1399</v>
      </c>
      <c r="E104" s="78"/>
      <c r="F104" s="77"/>
      <c r="G104" s="209" t="s">
        <v>1398</v>
      </c>
      <c r="H104" s="75"/>
      <c r="I104" s="77"/>
      <c r="J104" s="79">
        <v>1500</v>
      </c>
      <c r="K104" s="210"/>
      <c r="L104" s="211" t="s">
        <v>783</v>
      </c>
      <c r="M104" s="212">
        <f>IF(K104&lt;&gt;"",L104-K104,0)</f>
        <v>0</v>
      </c>
      <c r="N104" s="213">
        <v>1500</v>
      </c>
      <c r="O104" s="214">
        <f>IF(K104&lt;&gt;"",N104*M104,0)</f>
        <v>0</v>
      </c>
      <c r="P104">
        <f>IF(K104&lt;&gt;"",N104,0)</f>
        <v>0</v>
      </c>
    </row>
    <row r="105" spans="1:16" ht="12.75">
      <c r="A105" s="208">
        <v>517</v>
      </c>
      <c r="B105" s="75" t="s">
        <v>783</v>
      </c>
      <c r="C105" s="76" t="s">
        <v>1385</v>
      </c>
      <c r="D105" s="77" t="s">
        <v>1400</v>
      </c>
      <c r="E105" s="78"/>
      <c r="F105" s="77"/>
      <c r="G105" s="209" t="s">
        <v>1398</v>
      </c>
      <c r="H105" s="75"/>
      <c r="I105" s="77"/>
      <c r="J105" s="79">
        <v>274.5</v>
      </c>
      <c r="K105" s="210"/>
      <c r="L105" s="211" t="s">
        <v>783</v>
      </c>
      <c r="M105" s="212">
        <f>IF(K105&lt;&gt;"",L105-K105,0)</f>
        <v>0</v>
      </c>
      <c r="N105" s="213">
        <v>274.5</v>
      </c>
      <c r="O105" s="214">
        <f>IF(K105&lt;&gt;"",N105*M105,0)</f>
        <v>0</v>
      </c>
      <c r="P105">
        <f>IF(K105&lt;&gt;"",N105,0)</f>
        <v>0</v>
      </c>
    </row>
    <row r="106" spans="1:16" ht="12.75">
      <c r="A106" s="208">
        <v>518</v>
      </c>
      <c r="B106" s="75" t="s">
        <v>783</v>
      </c>
      <c r="C106" s="76" t="s">
        <v>1385</v>
      </c>
      <c r="D106" s="77" t="s">
        <v>1401</v>
      </c>
      <c r="E106" s="78"/>
      <c r="F106" s="77"/>
      <c r="G106" s="209" t="s">
        <v>1398</v>
      </c>
      <c r="H106" s="75"/>
      <c r="I106" s="77"/>
      <c r="J106" s="79">
        <v>2200</v>
      </c>
      <c r="K106" s="210"/>
      <c r="L106" s="211" t="s">
        <v>783</v>
      </c>
      <c r="M106" s="212">
        <f>IF(K106&lt;&gt;"",L106-K106,0)</f>
        <v>0</v>
      </c>
      <c r="N106" s="213">
        <v>2200</v>
      </c>
      <c r="O106" s="214">
        <f>IF(K106&lt;&gt;"",N106*M106,0)</f>
        <v>0</v>
      </c>
      <c r="P106">
        <f>IF(K106&lt;&gt;"",N106,0)</f>
        <v>0</v>
      </c>
    </row>
    <row r="107" spans="1:16" ht="12.75">
      <c r="A107" s="208">
        <v>519</v>
      </c>
      <c r="B107" s="75" t="s">
        <v>783</v>
      </c>
      <c r="C107" s="76" t="s">
        <v>1385</v>
      </c>
      <c r="D107" s="77" t="s">
        <v>1401</v>
      </c>
      <c r="E107" s="78"/>
      <c r="F107" s="77"/>
      <c r="G107" s="209" t="s">
        <v>1398</v>
      </c>
      <c r="H107" s="75"/>
      <c r="I107" s="77"/>
      <c r="J107" s="79">
        <v>2045</v>
      </c>
      <c r="K107" s="210"/>
      <c r="L107" s="211" t="s">
        <v>783</v>
      </c>
      <c r="M107" s="212">
        <f>IF(K107&lt;&gt;"",L107-K107,0)</f>
        <v>0</v>
      </c>
      <c r="N107" s="213">
        <v>2045</v>
      </c>
      <c r="O107" s="214">
        <f>IF(K107&lt;&gt;"",N107*M107,0)</f>
        <v>0</v>
      </c>
      <c r="P107">
        <f>IF(K107&lt;&gt;"",N107,0)</f>
        <v>0</v>
      </c>
    </row>
    <row r="108" spans="1:16" ht="12.75">
      <c r="A108" s="208">
        <v>520</v>
      </c>
      <c r="B108" s="75" t="s">
        <v>463</v>
      </c>
      <c r="C108" s="76" t="s">
        <v>1373</v>
      </c>
      <c r="D108" s="77" t="s">
        <v>1402</v>
      </c>
      <c r="E108" s="78"/>
      <c r="F108" s="77"/>
      <c r="G108" s="209" t="s">
        <v>84</v>
      </c>
      <c r="H108" s="75"/>
      <c r="I108" s="77"/>
      <c r="J108" s="79">
        <v>1000</v>
      </c>
      <c r="K108" s="210"/>
      <c r="L108" s="211" t="s">
        <v>463</v>
      </c>
      <c r="M108" s="212">
        <f>IF(K108&lt;&gt;"",L108-K108,0)</f>
        <v>0</v>
      </c>
      <c r="N108" s="213">
        <v>1000</v>
      </c>
      <c r="O108" s="214">
        <f>IF(K108&lt;&gt;"",N108*M108,0)</f>
        <v>0</v>
      </c>
      <c r="P108">
        <f>IF(K108&lt;&gt;"",N108,0)</f>
        <v>0</v>
      </c>
    </row>
    <row r="109" spans="1:16" ht="12.75">
      <c r="A109" s="208">
        <v>534</v>
      </c>
      <c r="B109" s="75" t="s">
        <v>463</v>
      </c>
      <c r="C109" s="76" t="s">
        <v>1342</v>
      </c>
      <c r="D109" s="77" t="s">
        <v>1343</v>
      </c>
      <c r="E109" s="78"/>
      <c r="F109" s="77"/>
      <c r="G109" s="209" t="s">
        <v>84</v>
      </c>
      <c r="H109" s="75"/>
      <c r="I109" s="77"/>
      <c r="J109" s="79">
        <v>33.49</v>
      </c>
      <c r="K109" s="210"/>
      <c r="L109" s="211" t="s">
        <v>463</v>
      </c>
      <c r="M109" s="212">
        <f>IF(K109&lt;&gt;"",L109-K109,0)</f>
        <v>0</v>
      </c>
      <c r="N109" s="213">
        <v>33.49</v>
      </c>
      <c r="O109" s="214">
        <f>IF(K109&lt;&gt;"",N109*M109,0)</f>
        <v>0</v>
      </c>
      <c r="P109">
        <f>IF(K109&lt;&gt;"",N109,0)</f>
        <v>0</v>
      </c>
    </row>
    <row r="110" spans="1:16" ht="12.75">
      <c r="A110" s="208">
        <v>541</v>
      </c>
      <c r="B110" s="75" t="s">
        <v>387</v>
      </c>
      <c r="C110" s="76" t="s">
        <v>1385</v>
      </c>
      <c r="D110" s="77" t="s">
        <v>1403</v>
      </c>
      <c r="E110" s="78"/>
      <c r="F110" s="77"/>
      <c r="G110" s="209" t="s">
        <v>84</v>
      </c>
      <c r="H110" s="75"/>
      <c r="I110" s="77"/>
      <c r="J110" s="79">
        <v>208.15</v>
      </c>
      <c r="K110" s="210"/>
      <c r="L110" s="211" t="s">
        <v>387</v>
      </c>
      <c r="M110" s="212">
        <f>IF(K110&lt;&gt;"",L110-K110,0)</f>
        <v>0</v>
      </c>
      <c r="N110" s="213">
        <v>208.15</v>
      </c>
      <c r="O110" s="214">
        <f>IF(K110&lt;&gt;"",N110*M110,0)</f>
        <v>0</v>
      </c>
      <c r="P110">
        <f>IF(K110&lt;&gt;"",N110,0)</f>
        <v>0</v>
      </c>
    </row>
    <row r="111" spans="1:16" ht="12.75">
      <c r="A111" s="208">
        <v>560</v>
      </c>
      <c r="B111" s="75" t="s">
        <v>387</v>
      </c>
      <c r="C111" s="76" t="s">
        <v>1338</v>
      </c>
      <c r="D111" s="77" t="s">
        <v>1404</v>
      </c>
      <c r="E111" s="78"/>
      <c r="F111" s="77"/>
      <c r="G111" s="209" t="s">
        <v>84</v>
      </c>
      <c r="H111" s="75"/>
      <c r="I111" s="77"/>
      <c r="J111" s="79">
        <v>42.5</v>
      </c>
      <c r="K111" s="210"/>
      <c r="L111" s="211" t="s">
        <v>387</v>
      </c>
      <c r="M111" s="212">
        <f>IF(K111&lt;&gt;"",L111-K111,0)</f>
        <v>0</v>
      </c>
      <c r="N111" s="213">
        <v>42.5</v>
      </c>
      <c r="O111" s="214">
        <f>IF(K111&lt;&gt;"",N111*M111,0)</f>
        <v>0</v>
      </c>
      <c r="P111">
        <f>IF(K111&lt;&gt;"",N111,0)</f>
        <v>0</v>
      </c>
    </row>
    <row r="112" spans="1:16" ht="12.75">
      <c r="A112" s="208">
        <v>561</v>
      </c>
      <c r="B112" s="75" t="s">
        <v>387</v>
      </c>
      <c r="C112" s="76" t="s">
        <v>1338</v>
      </c>
      <c r="D112" s="77" t="s">
        <v>1404</v>
      </c>
      <c r="E112" s="78"/>
      <c r="F112" s="77"/>
      <c r="G112" s="209" t="s">
        <v>84</v>
      </c>
      <c r="H112" s="75"/>
      <c r="I112" s="77"/>
      <c r="J112" s="79">
        <v>210.12</v>
      </c>
      <c r="K112" s="210"/>
      <c r="L112" s="211" t="s">
        <v>387</v>
      </c>
      <c r="M112" s="212">
        <f>IF(K112&lt;&gt;"",L112-K112,0)</f>
        <v>0</v>
      </c>
      <c r="N112" s="213">
        <v>210.12</v>
      </c>
      <c r="O112" s="214">
        <f>IF(K112&lt;&gt;"",N112*M112,0)</f>
        <v>0</v>
      </c>
      <c r="P112">
        <f>IF(K112&lt;&gt;"",N112,0)</f>
        <v>0</v>
      </c>
    </row>
    <row r="113" spans="1:16" ht="12.75">
      <c r="A113" s="208">
        <v>562</v>
      </c>
      <c r="B113" s="75" t="s">
        <v>387</v>
      </c>
      <c r="C113" s="76" t="s">
        <v>1338</v>
      </c>
      <c r="D113" s="77" t="s">
        <v>1404</v>
      </c>
      <c r="E113" s="78"/>
      <c r="F113" s="77"/>
      <c r="G113" s="209" t="s">
        <v>84</v>
      </c>
      <c r="H113" s="75"/>
      <c r="I113" s="77"/>
      <c r="J113" s="79">
        <v>241.77</v>
      </c>
      <c r="K113" s="210"/>
      <c r="L113" s="211" t="s">
        <v>387</v>
      </c>
      <c r="M113" s="212">
        <f>IF(K113&lt;&gt;"",L113-K113,0)</f>
        <v>0</v>
      </c>
      <c r="N113" s="213">
        <v>241.77</v>
      </c>
      <c r="O113" s="214">
        <f>IF(K113&lt;&gt;"",N113*M113,0)</f>
        <v>0</v>
      </c>
      <c r="P113">
        <f>IF(K113&lt;&gt;"",N113,0)</f>
        <v>0</v>
      </c>
    </row>
    <row r="114" spans="1:16" ht="12.75">
      <c r="A114" s="208">
        <v>563</v>
      </c>
      <c r="B114" s="75" t="s">
        <v>387</v>
      </c>
      <c r="C114" s="76" t="s">
        <v>1338</v>
      </c>
      <c r="D114" s="77" t="s">
        <v>1404</v>
      </c>
      <c r="E114" s="78"/>
      <c r="F114" s="77"/>
      <c r="G114" s="209" t="s">
        <v>84</v>
      </c>
      <c r="H114" s="75"/>
      <c r="I114" s="77"/>
      <c r="J114" s="79">
        <v>148.15</v>
      </c>
      <c r="K114" s="210"/>
      <c r="L114" s="211" t="s">
        <v>387</v>
      </c>
      <c r="M114" s="212">
        <f>IF(K114&lt;&gt;"",L114-K114,0)</f>
        <v>0</v>
      </c>
      <c r="N114" s="213">
        <v>148.15</v>
      </c>
      <c r="O114" s="214">
        <f>IF(K114&lt;&gt;"",N114*M114,0)</f>
        <v>0</v>
      </c>
      <c r="P114">
        <f>IF(K114&lt;&gt;"",N114,0)</f>
        <v>0</v>
      </c>
    </row>
    <row r="115" spans="1:16" ht="12.75">
      <c r="A115" s="208">
        <v>564</v>
      </c>
      <c r="B115" s="75" t="s">
        <v>387</v>
      </c>
      <c r="C115" s="76" t="s">
        <v>1338</v>
      </c>
      <c r="D115" s="77" t="s">
        <v>1404</v>
      </c>
      <c r="E115" s="78"/>
      <c r="F115" s="77"/>
      <c r="G115" s="209" t="s">
        <v>84</v>
      </c>
      <c r="H115" s="75"/>
      <c r="I115" s="77"/>
      <c r="J115" s="79">
        <v>98.77</v>
      </c>
      <c r="K115" s="210"/>
      <c r="L115" s="211" t="s">
        <v>387</v>
      </c>
      <c r="M115" s="212">
        <f>IF(K115&lt;&gt;"",L115-K115,0)</f>
        <v>0</v>
      </c>
      <c r="N115" s="213">
        <v>98.77</v>
      </c>
      <c r="O115" s="214">
        <f>IF(K115&lt;&gt;"",N115*M115,0)</f>
        <v>0</v>
      </c>
      <c r="P115">
        <f>IF(K115&lt;&gt;"",N115,0)</f>
        <v>0</v>
      </c>
    </row>
    <row r="116" spans="1:16" ht="12.75">
      <c r="A116" s="208">
        <v>565</v>
      </c>
      <c r="B116" s="75" t="s">
        <v>387</v>
      </c>
      <c r="C116" s="76" t="s">
        <v>220</v>
      </c>
      <c r="D116" s="77" t="s">
        <v>1405</v>
      </c>
      <c r="E116" s="78"/>
      <c r="F116" s="77"/>
      <c r="G116" s="209" t="s">
        <v>84</v>
      </c>
      <c r="H116" s="75"/>
      <c r="I116" s="77"/>
      <c r="J116" s="79">
        <v>25.19</v>
      </c>
      <c r="K116" s="210"/>
      <c r="L116" s="211" t="s">
        <v>387</v>
      </c>
      <c r="M116" s="212">
        <f>IF(K116&lt;&gt;"",L116-K116,0)</f>
        <v>0</v>
      </c>
      <c r="N116" s="213">
        <v>25.19</v>
      </c>
      <c r="O116" s="214">
        <f>IF(K116&lt;&gt;"",N116*M116,0)</f>
        <v>0</v>
      </c>
      <c r="P116">
        <f>IF(K116&lt;&gt;"",N116,0)</f>
        <v>0</v>
      </c>
    </row>
    <row r="117" spans="1:16" ht="12.75">
      <c r="A117" s="208">
        <v>604</v>
      </c>
      <c r="B117" s="75" t="s">
        <v>907</v>
      </c>
      <c r="C117" s="76" t="s">
        <v>220</v>
      </c>
      <c r="D117" s="77" t="s">
        <v>1406</v>
      </c>
      <c r="E117" s="78"/>
      <c r="F117" s="77"/>
      <c r="G117" s="209" t="s">
        <v>84</v>
      </c>
      <c r="H117" s="75"/>
      <c r="I117" s="77"/>
      <c r="J117" s="79">
        <v>24.57</v>
      </c>
      <c r="K117" s="210"/>
      <c r="L117" s="211" t="s">
        <v>907</v>
      </c>
      <c r="M117" s="212">
        <f>IF(K117&lt;&gt;"",L117-K117,0)</f>
        <v>0</v>
      </c>
      <c r="N117" s="213">
        <v>24.57</v>
      </c>
      <c r="O117" s="214">
        <f>IF(K117&lt;&gt;"",N117*M117,0)</f>
        <v>0</v>
      </c>
      <c r="P117">
        <f>IF(K117&lt;&gt;"",N117,0)</f>
        <v>0</v>
      </c>
    </row>
    <row r="118" spans="1:16" ht="12.75">
      <c r="A118" s="208">
        <v>605</v>
      </c>
      <c r="B118" s="75" t="s">
        <v>907</v>
      </c>
      <c r="C118" s="76" t="s">
        <v>1342</v>
      </c>
      <c r="D118" s="77" t="s">
        <v>1407</v>
      </c>
      <c r="E118" s="78"/>
      <c r="F118" s="77"/>
      <c r="G118" s="209" t="s">
        <v>84</v>
      </c>
      <c r="H118" s="75"/>
      <c r="I118" s="77"/>
      <c r="J118" s="79">
        <v>514.18</v>
      </c>
      <c r="K118" s="210"/>
      <c r="L118" s="211" t="s">
        <v>907</v>
      </c>
      <c r="M118" s="212">
        <f>IF(K118&lt;&gt;"",L118-K118,0)</f>
        <v>0</v>
      </c>
      <c r="N118" s="213">
        <v>514.18</v>
      </c>
      <c r="O118" s="214">
        <f>IF(K118&lt;&gt;"",N118*M118,0)</f>
        <v>0</v>
      </c>
      <c r="P118">
        <f>IF(K118&lt;&gt;"",N118,0)</f>
        <v>0</v>
      </c>
    </row>
    <row r="119" spans="1:16" ht="12.75">
      <c r="A119" s="208">
        <v>606</v>
      </c>
      <c r="B119" s="75" t="s">
        <v>907</v>
      </c>
      <c r="C119" s="76" t="s">
        <v>1342</v>
      </c>
      <c r="D119" s="77" t="s">
        <v>1408</v>
      </c>
      <c r="E119" s="78"/>
      <c r="F119" s="77"/>
      <c r="G119" s="209" t="s">
        <v>84</v>
      </c>
      <c r="H119" s="75"/>
      <c r="I119" s="77"/>
      <c r="J119" s="79">
        <v>190.9</v>
      </c>
      <c r="K119" s="210"/>
      <c r="L119" s="211" t="s">
        <v>907</v>
      </c>
      <c r="M119" s="212">
        <f>IF(K119&lt;&gt;"",L119-K119,0)</f>
        <v>0</v>
      </c>
      <c r="N119" s="213">
        <v>190.9</v>
      </c>
      <c r="O119" s="214">
        <f>IF(K119&lt;&gt;"",N119*M119,0)</f>
        <v>0</v>
      </c>
      <c r="P119">
        <f>IF(K119&lt;&gt;"",N119,0)</f>
        <v>0</v>
      </c>
    </row>
    <row r="120" spans="1:16" ht="12.75">
      <c r="A120" s="208">
        <v>607</v>
      </c>
      <c r="B120" s="75" t="s">
        <v>907</v>
      </c>
      <c r="C120" s="76" t="s">
        <v>1342</v>
      </c>
      <c r="D120" s="77" t="s">
        <v>1407</v>
      </c>
      <c r="E120" s="78"/>
      <c r="F120" s="77"/>
      <c r="G120" s="209" t="s">
        <v>84</v>
      </c>
      <c r="H120" s="75"/>
      <c r="I120" s="77"/>
      <c r="J120" s="79">
        <v>713.76</v>
      </c>
      <c r="K120" s="210"/>
      <c r="L120" s="211" t="s">
        <v>907</v>
      </c>
      <c r="M120" s="212">
        <f>IF(K120&lt;&gt;"",L120-K120,0)</f>
        <v>0</v>
      </c>
      <c r="N120" s="213">
        <v>713.76</v>
      </c>
      <c r="O120" s="214">
        <f>IF(K120&lt;&gt;"",N120*M120,0)</f>
        <v>0</v>
      </c>
      <c r="P120">
        <f>IF(K120&lt;&gt;"",N120,0)</f>
        <v>0</v>
      </c>
    </row>
    <row r="121" spans="1:16" ht="12.75">
      <c r="A121" s="208">
        <v>608</v>
      </c>
      <c r="B121" s="75" t="s">
        <v>907</v>
      </c>
      <c r="C121" s="76" t="s">
        <v>1342</v>
      </c>
      <c r="D121" s="77" t="s">
        <v>1408</v>
      </c>
      <c r="E121" s="78"/>
      <c r="F121" s="77"/>
      <c r="G121" s="209" t="s">
        <v>84</v>
      </c>
      <c r="H121" s="75"/>
      <c r="I121" s="77"/>
      <c r="J121" s="79">
        <v>264.75</v>
      </c>
      <c r="K121" s="210"/>
      <c r="L121" s="211" t="s">
        <v>907</v>
      </c>
      <c r="M121" s="212">
        <f>IF(K121&lt;&gt;"",L121-K121,0)</f>
        <v>0</v>
      </c>
      <c r="N121" s="213">
        <v>264.75</v>
      </c>
      <c r="O121" s="214">
        <f>IF(K121&lt;&gt;"",N121*M121,0)</f>
        <v>0</v>
      </c>
      <c r="P121">
        <f>IF(K121&lt;&gt;"",N121,0)</f>
        <v>0</v>
      </c>
    </row>
    <row r="122" spans="1:16" ht="12.75">
      <c r="A122" s="208">
        <v>609</v>
      </c>
      <c r="B122" s="75" t="s">
        <v>907</v>
      </c>
      <c r="C122" s="76" t="s">
        <v>1342</v>
      </c>
      <c r="D122" s="77" t="s">
        <v>1407</v>
      </c>
      <c r="E122" s="78"/>
      <c r="F122" s="77"/>
      <c r="G122" s="209" t="s">
        <v>84</v>
      </c>
      <c r="H122" s="75"/>
      <c r="I122" s="77"/>
      <c r="J122" s="79">
        <v>3569.64</v>
      </c>
      <c r="K122" s="210"/>
      <c r="L122" s="211" t="s">
        <v>907</v>
      </c>
      <c r="M122" s="212">
        <f>IF(K122&lt;&gt;"",L122-K122,0)</f>
        <v>0</v>
      </c>
      <c r="N122" s="213">
        <v>3569.64</v>
      </c>
      <c r="O122" s="214">
        <f>IF(K122&lt;&gt;"",N122*M122,0)</f>
        <v>0</v>
      </c>
      <c r="P122">
        <f>IF(K122&lt;&gt;"",N122,0)</f>
        <v>0</v>
      </c>
    </row>
    <row r="123" spans="1:16" ht="12.75">
      <c r="A123" s="208">
        <v>610</v>
      </c>
      <c r="B123" s="75" t="s">
        <v>907</v>
      </c>
      <c r="C123" s="76" t="s">
        <v>1342</v>
      </c>
      <c r="D123" s="77" t="s">
        <v>1408</v>
      </c>
      <c r="E123" s="78"/>
      <c r="F123" s="77"/>
      <c r="G123" s="209" t="s">
        <v>84</v>
      </c>
      <c r="H123" s="75"/>
      <c r="I123" s="77"/>
      <c r="J123" s="79">
        <v>1514.47</v>
      </c>
      <c r="K123" s="210"/>
      <c r="L123" s="211" t="s">
        <v>907</v>
      </c>
      <c r="M123" s="212">
        <f>IF(K123&lt;&gt;"",L123-K123,0)</f>
        <v>0</v>
      </c>
      <c r="N123" s="213">
        <v>1514.47</v>
      </c>
      <c r="O123" s="214">
        <f>IF(K123&lt;&gt;"",N123*M123,0)</f>
        <v>0</v>
      </c>
      <c r="P123">
        <f>IF(K123&lt;&gt;"",N123,0)</f>
        <v>0</v>
      </c>
    </row>
    <row r="124" spans="1:16" ht="12.75">
      <c r="A124" s="208">
        <v>611</v>
      </c>
      <c r="B124" s="75" t="s">
        <v>907</v>
      </c>
      <c r="C124" s="76" t="s">
        <v>1409</v>
      </c>
      <c r="D124" s="77" t="s">
        <v>1410</v>
      </c>
      <c r="E124" s="78"/>
      <c r="F124" s="77"/>
      <c r="G124" s="209" t="s">
        <v>84</v>
      </c>
      <c r="H124" s="75"/>
      <c r="I124" s="77"/>
      <c r="J124" s="79">
        <v>9925.1</v>
      </c>
      <c r="K124" s="210"/>
      <c r="L124" s="211" t="s">
        <v>907</v>
      </c>
      <c r="M124" s="212">
        <f>IF(K124&lt;&gt;"",L124-K124,0)</f>
        <v>0</v>
      </c>
      <c r="N124" s="213">
        <v>9925.1</v>
      </c>
      <c r="O124" s="214">
        <f>IF(K124&lt;&gt;"",N124*M124,0)</f>
        <v>0</v>
      </c>
      <c r="P124">
        <f>IF(K124&lt;&gt;"",N124,0)</f>
        <v>0</v>
      </c>
    </row>
    <row r="125" spans="1:16" ht="12.75">
      <c r="A125" s="208">
        <v>612</v>
      </c>
      <c r="B125" s="75" t="s">
        <v>907</v>
      </c>
      <c r="C125" s="76" t="s">
        <v>1409</v>
      </c>
      <c r="D125" s="77" t="s">
        <v>1410</v>
      </c>
      <c r="E125" s="78"/>
      <c r="F125" s="77"/>
      <c r="G125" s="209" t="s">
        <v>84</v>
      </c>
      <c r="H125" s="75"/>
      <c r="I125" s="77"/>
      <c r="J125" s="79">
        <v>409.22</v>
      </c>
      <c r="K125" s="210"/>
      <c r="L125" s="211" t="s">
        <v>907</v>
      </c>
      <c r="M125" s="212">
        <f>IF(K125&lt;&gt;"",L125-K125,0)</f>
        <v>0</v>
      </c>
      <c r="N125" s="213">
        <v>409.22</v>
      </c>
      <c r="O125" s="214">
        <f>IF(K125&lt;&gt;"",N125*M125,0)</f>
        <v>0</v>
      </c>
      <c r="P125">
        <f>IF(K125&lt;&gt;"",N125,0)</f>
        <v>0</v>
      </c>
    </row>
    <row r="126" spans="1:16" ht="12.75">
      <c r="A126" s="208">
        <v>613</v>
      </c>
      <c r="B126" s="75" t="s">
        <v>907</v>
      </c>
      <c r="C126" s="76" t="s">
        <v>1409</v>
      </c>
      <c r="D126" s="77" t="s">
        <v>1411</v>
      </c>
      <c r="E126" s="78"/>
      <c r="F126" s="77"/>
      <c r="G126" s="209" t="s">
        <v>84</v>
      </c>
      <c r="H126" s="75"/>
      <c r="I126" s="77"/>
      <c r="J126" s="79">
        <v>5966.73</v>
      </c>
      <c r="K126" s="210"/>
      <c r="L126" s="211" t="s">
        <v>907</v>
      </c>
      <c r="M126" s="212">
        <f>IF(K126&lt;&gt;"",L126-K126,0)</f>
        <v>0</v>
      </c>
      <c r="N126" s="213">
        <v>5966.73</v>
      </c>
      <c r="O126" s="214">
        <f>IF(K126&lt;&gt;"",N126*M126,0)</f>
        <v>0</v>
      </c>
      <c r="P126">
        <f>IF(K126&lt;&gt;"",N126,0)</f>
        <v>0</v>
      </c>
    </row>
    <row r="127" spans="1:16" ht="12.75">
      <c r="A127" s="208">
        <v>614</v>
      </c>
      <c r="B127" s="75" t="s">
        <v>907</v>
      </c>
      <c r="C127" s="76" t="s">
        <v>1409</v>
      </c>
      <c r="D127" s="77" t="s">
        <v>1411</v>
      </c>
      <c r="E127" s="78"/>
      <c r="F127" s="77"/>
      <c r="G127" s="209" t="s">
        <v>84</v>
      </c>
      <c r="H127" s="75"/>
      <c r="I127" s="77"/>
      <c r="J127" s="79">
        <v>18.01</v>
      </c>
      <c r="K127" s="210"/>
      <c r="L127" s="211" t="s">
        <v>907</v>
      </c>
      <c r="M127" s="212">
        <f>IF(K127&lt;&gt;"",L127-K127,0)</f>
        <v>0</v>
      </c>
      <c r="N127" s="213">
        <v>18.01</v>
      </c>
      <c r="O127" s="214">
        <f>IF(K127&lt;&gt;"",N127*M127,0)</f>
        <v>0</v>
      </c>
      <c r="P127">
        <f>IF(K127&lt;&gt;"",N127,0)</f>
        <v>0</v>
      </c>
    </row>
    <row r="128" spans="1:16" ht="12.75">
      <c r="A128" s="208">
        <v>615</v>
      </c>
      <c r="B128" s="75" t="s">
        <v>907</v>
      </c>
      <c r="C128" s="76" t="s">
        <v>1409</v>
      </c>
      <c r="D128" s="77" t="s">
        <v>1411</v>
      </c>
      <c r="E128" s="78"/>
      <c r="F128" s="77"/>
      <c r="G128" s="209" t="s">
        <v>84</v>
      </c>
      <c r="H128" s="75"/>
      <c r="I128" s="77"/>
      <c r="J128" s="79">
        <v>3400.77</v>
      </c>
      <c r="K128" s="210"/>
      <c r="L128" s="211" t="s">
        <v>907</v>
      </c>
      <c r="M128" s="212">
        <f>IF(K128&lt;&gt;"",L128-K128,0)</f>
        <v>0</v>
      </c>
      <c r="N128" s="213">
        <v>3400.77</v>
      </c>
      <c r="O128" s="214">
        <f>IF(K128&lt;&gt;"",N128*M128,0)</f>
        <v>0</v>
      </c>
      <c r="P128">
        <f>IF(K128&lt;&gt;"",N128,0)</f>
        <v>0</v>
      </c>
    </row>
    <row r="129" spans="1:16" ht="12.75">
      <c r="A129" s="208">
        <v>616</v>
      </c>
      <c r="B129" s="75" t="s">
        <v>907</v>
      </c>
      <c r="C129" s="76" t="s">
        <v>1409</v>
      </c>
      <c r="D129" s="77" t="s">
        <v>1411</v>
      </c>
      <c r="E129" s="78"/>
      <c r="F129" s="77"/>
      <c r="G129" s="209" t="s">
        <v>84</v>
      </c>
      <c r="H129" s="75"/>
      <c r="I129" s="77"/>
      <c r="J129" s="79">
        <v>4455.05</v>
      </c>
      <c r="K129" s="210"/>
      <c r="L129" s="211" t="s">
        <v>907</v>
      </c>
      <c r="M129" s="212">
        <f>IF(K129&lt;&gt;"",L129-K129,0)</f>
        <v>0</v>
      </c>
      <c r="N129" s="213">
        <v>4455.05</v>
      </c>
      <c r="O129" s="214">
        <f>IF(K129&lt;&gt;"",N129*M129,0)</f>
        <v>0</v>
      </c>
      <c r="P129">
        <f>IF(K129&lt;&gt;"",N129,0)</f>
        <v>0</v>
      </c>
    </row>
    <row r="130" spans="1:16" ht="12.75">
      <c r="A130" s="208">
        <v>617</v>
      </c>
      <c r="B130" s="75" t="s">
        <v>907</v>
      </c>
      <c r="C130" s="76" t="s">
        <v>1409</v>
      </c>
      <c r="D130" s="77" t="s">
        <v>1411</v>
      </c>
      <c r="E130" s="78"/>
      <c r="F130" s="77"/>
      <c r="G130" s="209" t="s">
        <v>84</v>
      </c>
      <c r="H130" s="75"/>
      <c r="I130" s="77"/>
      <c r="J130" s="79">
        <v>761.8</v>
      </c>
      <c r="K130" s="210"/>
      <c r="L130" s="211" t="s">
        <v>907</v>
      </c>
      <c r="M130" s="212">
        <f>IF(K130&lt;&gt;"",L130-K130,0)</f>
        <v>0</v>
      </c>
      <c r="N130" s="213">
        <v>761.8</v>
      </c>
      <c r="O130" s="214">
        <f>IF(K130&lt;&gt;"",N130*M130,0)</f>
        <v>0</v>
      </c>
      <c r="P130">
        <f>IF(K130&lt;&gt;"",N130,0)</f>
        <v>0</v>
      </c>
    </row>
    <row r="131" spans="1:16" ht="12.75">
      <c r="A131" s="208">
        <v>618</v>
      </c>
      <c r="B131" s="75" t="s">
        <v>907</v>
      </c>
      <c r="C131" s="76" t="s">
        <v>1342</v>
      </c>
      <c r="D131" s="77" t="s">
        <v>1343</v>
      </c>
      <c r="E131" s="78"/>
      <c r="F131" s="77"/>
      <c r="G131" s="209" t="s">
        <v>84</v>
      </c>
      <c r="H131" s="75"/>
      <c r="I131" s="77"/>
      <c r="J131" s="79">
        <v>25.71</v>
      </c>
      <c r="K131" s="210"/>
      <c r="L131" s="211" t="s">
        <v>907</v>
      </c>
      <c r="M131" s="212">
        <f>IF(K131&lt;&gt;"",L131-K131,0)</f>
        <v>0</v>
      </c>
      <c r="N131" s="213">
        <v>25.71</v>
      </c>
      <c r="O131" s="214">
        <f>IF(K131&lt;&gt;"",N131*M131,0)</f>
        <v>0</v>
      </c>
      <c r="P131">
        <f>IF(K131&lt;&gt;"",N131,0)</f>
        <v>0</v>
      </c>
    </row>
    <row r="132" spans="1:16" ht="12.75">
      <c r="A132" s="208">
        <v>619</v>
      </c>
      <c r="B132" s="75" t="s">
        <v>907</v>
      </c>
      <c r="C132" s="76" t="s">
        <v>1331</v>
      </c>
      <c r="D132" s="77" t="s">
        <v>1412</v>
      </c>
      <c r="E132" s="78"/>
      <c r="F132" s="77"/>
      <c r="G132" s="209" t="s">
        <v>84</v>
      </c>
      <c r="H132" s="75"/>
      <c r="I132" s="77"/>
      <c r="J132" s="79">
        <v>26.48</v>
      </c>
      <c r="K132" s="210"/>
      <c r="L132" s="211" t="s">
        <v>907</v>
      </c>
      <c r="M132" s="212">
        <f>IF(K132&lt;&gt;"",L132-K132,0)</f>
        <v>0</v>
      </c>
      <c r="N132" s="213">
        <v>26.48</v>
      </c>
      <c r="O132" s="214">
        <f>IF(K132&lt;&gt;"",N132*M132,0)</f>
        <v>0</v>
      </c>
      <c r="P132">
        <f>IF(K132&lt;&gt;"",N132,0)</f>
        <v>0</v>
      </c>
    </row>
    <row r="133" spans="1:16" ht="12.75">
      <c r="A133" s="208">
        <v>620</v>
      </c>
      <c r="B133" s="75" t="s">
        <v>907</v>
      </c>
      <c r="C133" s="76" t="s">
        <v>1331</v>
      </c>
      <c r="D133" s="77" t="s">
        <v>1412</v>
      </c>
      <c r="E133" s="78"/>
      <c r="F133" s="77"/>
      <c r="G133" s="209" t="s">
        <v>84</v>
      </c>
      <c r="H133" s="75"/>
      <c r="I133" s="77"/>
      <c r="J133" s="79">
        <v>50</v>
      </c>
      <c r="K133" s="210"/>
      <c r="L133" s="211" t="s">
        <v>907</v>
      </c>
      <c r="M133" s="212">
        <f>IF(K133&lt;&gt;"",L133-K133,0)</f>
        <v>0</v>
      </c>
      <c r="N133" s="213">
        <v>50</v>
      </c>
      <c r="O133" s="214">
        <f>IF(K133&lt;&gt;"",N133*M133,0)</f>
        <v>0</v>
      </c>
      <c r="P133">
        <f>IF(K133&lt;&gt;"",N133,0)</f>
        <v>0</v>
      </c>
    </row>
    <row r="134" spans="1:16" ht="12.75">
      <c r="A134" s="208">
        <v>621</v>
      </c>
      <c r="B134" s="75" t="s">
        <v>907</v>
      </c>
      <c r="C134" s="76" t="s">
        <v>1331</v>
      </c>
      <c r="D134" s="77" t="s">
        <v>1412</v>
      </c>
      <c r="E134" s="78"/>
      <c r="F134" s="77"/>
      <c r="G134" s="209" t="s">
        <v>84</v>
      </c>
      <c r="H134" s="75"/>
      <c r="I134" s="77"/>
      <c r="J134" s="79">
        <v>431.32</v>
      </c>
      <c r="K134" s="210"/>
      <c r="L134" s="211" t="s">
        <v>907</v>
      </c>
      <c r="M134" s="212">
        <f>IF(K134&lt;&gt;"",L134-K134,0)</f>
        <v>0</v>
      </c>
      <c r="N134" s="213">
        <v>431.32</v>
      </c>
      <c r="O134" s="214">
        <f>IF(K134&lt;&gt;"",N134*M134,0)</f>
        <v>0</v>
      </c>
      <c r="P134">
        <f>IF(K134&lt;&gt;"",N134,0)</f>
        <v>0</v>
      </c>
    </row>
    <row r="135" spans="1:16" ht="12.75">
      <c r="A135" s="208">
        <v>622</v>
      </c>
      <c r="B135" s="75" t="s">
        <v>907</v>
      </c>
      <c r="C135" s="76" t="s">
        <v>1331</v>
      </c>
      <c r="D135" s="77" t="s">
        <v>1412</v>
      </c>
      <c r="E135" s="78"/>
      <c r="F135" s="77"/>
      <c r="G135" s="209" t="s">
        <v>84</v>
      </c>
      <c r="H135" s="75"/>
      <c r="I135" s="77"/>
      <c r="J135" s="79">
        <v>14.2</v>
      </c>
      <c r="K135" s="210"/>
      <c r="L135" s="211" t="s">
        <v>907</v>
      </c>
      <c r="M135" s="212">
        <f>IF(K135&lt;&gt;"",L135-K135,0)</f>
        <v>0</v>
      </c>
      <c r="N135" s="213">
        <v>14.2</v>
      </c>
      <c r="O135" s="214">
        <f>IF(K135&lt;&gt;"",N135*M135,0)</f>
        <v>0</v>
      </c>
      <c r="P135">
        <f>IF(K135&lt;&gt;"",N135,0)</f>
        <v>0</v>
      </c>
    </row>
    <row r="136" spans="1:16" ht="12.75">
      <c r="A136" s="208">
        <v>623</v>
      </c>
      <c r="B136" s="75" t="s">
        <v>907</v>
      </c>
      <c r="C136" s="76" t="s">
        <v>1331</v>
      </c>
      <c r="D136" s="77" t="s">
        <v>1412</v>
      </c>
      <c r="E136" s="78"/>
      <c r="F136" s="77"/>
      <c r="G136" s="209" t="s">
        <v>84</v>
      </c>
      <c r="H136" s="75"/>
      <c r="I136" s="77"/>
      <c r="J136" s="79">
        <v>33.5</v>
      </c>
      <c r="K136" s="210"/>
      <c r="L136" s="211" t="s">
        <v>907</v>
      </c>
      <c r="M136" s="212">
        <f>IF(K136&lt;&gt;"",L136-K136,0)</f>
        <v>0</v>
      </c>
      <c r="N136" s="213">
        <v>33.5</v>
      </c>
      <c r="O136" s="214">
        <f>IF(K136&lt;&gt;"",N136*M136,0)</f>
        <v>0</v>
      </c>
      <c r="P136">
        <f>IF(K136&lt;&gt;"",N136,0)</f>
        <v>0</v>
      </c>
    </row>
    <row r="137" spans="1:16" ht="12.75">
      <c r="A137" s="208">
        <v>624</v>
      </c>
      <c r="B137" s="75" t="s">
        <v>907</v>
      </c>
      <c r="C137" s="76" t="s">
        <v>1331</v>
      </c>
      <c r="D137" s="77" t="s">
        <v>1412</v>
      </c>
      <c r="E137" s="78"/>
      <c r="F137" s="77"/>
      <c r="G137" s="209" t="s">
        <v>84</v>
      </c>
      <c r="H137" s="75"/>
      <c r="I137" s="77"/>
      <c r="J137" s="79">
        <v>10</v>
      </c>
      <c r="K137" s="210"/>
      <c r="L137" s="211" t="s">
        <v>907</v>
      </c>
      <c r="M137" s="212">
        <f>IF(K137&lt;&gt;"",L137-K137,0)</f>
        <v>0</v>
      </c>
      <c r="N137" s="213">
        <v>10</v>
      </c>
      <c r="O137" s="214">
        <f>IF(K137&lt;&gt;"",N137*M137,0)</f>
        <v>0</v>
      </c>
      <c r="P137">
        <f>IF(K137&lt;&gt;"",N137,0)</f>
        <v>0</v>
      </c>
    </row>
    <row r="138" spans="1:16" ht="12.75">
      <c r="A138" s="208">
        <v>625</v>
      </c>
      <c r="B138" s="75" t="s">
        <v>907</v>
      </c>
      <c r="C138" s="76" t="s">
        <v>1331</v>
      </c>
      <c r="D138" s="77" t="s">
        <v>1412</v>
      </c>
      <c r="E138" s="78"/>
      <c r="F138" s="77"/>
      <c r="G138" s="209" t="s">
        <v>84</v>
      </c>
      <c r="H138" s="75"/>
      <c r="I138" s="77"/>
      <c r="J138" s="79">
        <v>28</v>
      </c>
      <c r="K138" s="210"/>
      <c r="L138" s="211" t="s">
        <v>907</v>
      </c>
      <c r="M138" s="212">
        <f>IF(K138&lt;&gt;"",L138-K138,0)</f>
        <v>0</v>
      </c>
      <c r="N138" s="213">
        <v>28</v>
      </c>
      <c r="O138" s="214">
        <f>IF(K138&lt;&gt;"",N138*M138,0)</f>
        <v>0</v>
      </c>
      <c r="P138">
        <f>IF(K138&lt;&gt;"",N138,0)</f>
        <v>0</v>
      </c>
    </row>
    <row r="139" spans="1:16" ht="12.75">
      <c r="A139" s="208">
        <v>626</v>
      </c>
      <c r="B139" s="75" t="s">
        <v>907</v>
      </c>
      <c r="C139" s="76" t="s">
        <v>1331</v>
      </c>
      <c r="D139" s="77" t="s">
        <v>1412</v>
      </c>
      <c r="E139" s="78"/>
      <c r="F139" s="77"/>
      <c r="G139" s="209" t="s">
        <v>84</v>
      </c>
      <c r="H139" s="75"/>
      <c r="I139" s="77"/>
      <c r="J139" s="79">
        <v>60</v>
      </c>
      <c r="K139" s="210"/>
      <c r="L139" s="211" t="s">
        <v>907</v>
      </c>
      <c r="M139" s="212">
        <f>IF(K139&lt;&gt;"",L139-K139,0)</f>
        <v>0</v>
      </c>
      <c r="N139" s="213">
        <v>60</v>
      </c>
      <c r="O139" s="214">
        <f>IF(K139&lt;&gt;"",N139*M139,0)</f>
        <v>0</v>
      </c>
      <c r="P139">
        <f>IF(K139&lt;&gt;"",N139,0)</f>
        <v>0</v>
      </c>
    </row>
    <row r="140" spans="1:16" ht="12.75">
      <c r="A140" s="208">
        <v>627</v>
      </c>
      <c r="B140" s="75" t="s">
        <v>907</v>
      </c>
      <c r="C140" s="76" t="s">
        <v>1331</v>
      </c>
      <c r="D140" s="77" t="s">
        <v>1412</v>
      </c>
      <c r="E140" s="78"/>
      <c r="F140" s="77"/>
      <c r="G140" s="209" t="s">
        <v>84</v>
      </c>
      <c r="H140" s="75"/>
      <c r="I140" s="77"/>
      <c r="J140" s="79">
        <v>102.94</v>
      </c>
      <c r="K140" s="210"/>
      <c r="L140" s="211" t="s">
        <v>907</v>
      </c>
      <c r="M140" s="212">
        <f>IF(K140&lt;&gt;"",L140-K140,0)</f>
        <v>0</v>
      </c>
      <c r="N140" s="213">
        <v>102.94</v>
      </c>
      <c r="O140" s="214">
        <f>IF(K140&lt;&gt;"",N140*M140,0)</f>
        <v>0</v>
      </c>
      <c r="P140">
        <f>IF(K140&lt;&gt;"",N140,0)</f>
        <v>0</v>
      </c>
    </row>
    <row r="141" spans="1:16" ht="12.75">
      <c r="A141" s="208">
        <v>628</v>
      </c>
      <c r="B141" s="75" t="s">
        <v>907</v>
      </c>
      <c r="C141" s="76" t="s">
        <v>1331</v>
      </c>
      <c r="D141" s="77" t="s">
        <v>1412</v>
      </c>
      <c r="E141" s="78"/>
      <c r="F141" s="77"/>
      <c r="G141" s="209" t="s">
        <v>84</v>
      </c>
      <c r="H141" s="75"/>
      <c r="I141" s="77"/>
      <c r="J141" s="79">
        <v>139.66</v>
      </c>
      <c r="K141" s="210"/>
      <c r="L141" s="211" t="s">
        <v>907</v>
      </c>
      <c r="M141" s="212">
        <f>IF(K141&lt;&gt;"",L141-K141,0)</f>
        <v>0</v>
      </c>
      <c r="N141" s="213">
        <v>139.66</v>
      </c>
      <c r="O141" s="214">
        <f>IF(K141&lt;&gt;"",N141*M141,0)</f>
        <v>0</v>
      </c>
      <c r="P141">
        <f>IF(K141&lt;&gt;"",N141,0)</f>
        <v>0</v>
      </c>
    </row>
    <row r="142" spans="1:16" ht="12.75">
      <c r="A142" s="208">
        <v>643</v>
      </c>
      <c r="B142" s="75" t="s">
        <v>931</v>
      </c>
      <c r="C142" s="76" t="s">
        <v>1338</v>
      </c>
      <c r="D142" s="77" t="s">
        <v>1413</v>
      </c>
      <c r="E142" s="78"/>
      <c r="F142" s="77"/>
      <c r="G142" s="209" t="s">
        <v>84</v>
      </c>
      <c r="H142" s="75"/>
      <c r="I142" s="77"/>
      <c r="J142" s="79">
        <v>42.5</v>
      </c>
      <c r="K142" s="210"/>
      <c r="L142" s="211" t="s">
        <v>931</v>
      </c>
      <c r="M142" s="212">
        <f>IF(K142&lt;&gt;"",L142-K142,0)</f>
        <v>0</v>
      </c>
      <c r="N142" s="213">
        <v>42.5</v>
      </c>
      <c r="O142" s="214">
        <f>IF(K142&lt;&gt;"",N142*M142,0)</f>
        <v>0</v>
      </c>
      <c r="P142">
        <f>IF(K142&lt;&gt;"",N142,0)</f>
        <v>0</v>
      </c>
    </row>
    <row r="143" spans="1:16" ht="12.75">
      <c r="A143" s="208">
        <v>644</v>
      </c>
      <c r="B143" s="75" t="s">
        <v>931</v>
      </c>
      <c r="C143" s="76" t="s">
        <v>1338</v>
      </c>
      <c r="D143" s="77" t="s">
        <v>1413</v>
      </c>
      <c r="E143" s="78"/>
      <c r="F143" s="77"/>
      <c r="G143" s="209" t="s">
        <v>84</v>
      </c>
      <c r="H143" s="75"/>
      <c r="I143" s="77"/>
      <c r="J143" s="79">
        <v>210.12</v>
      </c>
      <c r="K143" s="210"/>
      <c r="L143" s="211" t="s">
        <v>931</v>
      </c>
      <c r="M143" s="212">
        <f>IF(K143&lt;&gt;"",L143-K143,0)</f>
        <v>0</v>
      </c>
      <c r="N143" s="213">
        <v>210.12</v>
      </c>
      <c r="O143" s="214">
        <f>IF(K143&lt;&gt;"",N143*M143,0)</f>
        <v>0</v>
      </c>
      <c r="P143">
        <f>IF(K143&lt;&gt;"",N143,0)</f>
        <v>0</v>
      </c>
    </row>
    <row r="144" spans="1:16" ht="12.75">
      <c r="A144" s="208">
        <v>645</v>
      </c>
      <c r="B144" s="75" t="s">
        <v>931</v>
      </c>
      <c r="C144" s="76" t="s">
        <v>1338</v>
      </c>
      <c r="D144" s="77" t="s">
        <v>1413</v>
      </c>
      <c r="E144" s="78"/>
      <c r="F144" s="77"/>
      <c r="G144" s="209" t="s">
        <v>84</v>
      </c>
      <c r="H144" s="75"/>
      <c r="I144" s="77"/>
      <c r="J144" s="79">
        <v>241.77</v>
      </c>
      <c r="K144" s="210"/>
      <c r="L144" s="211" t="s">
        <v>931</v>
      </c>
      <c r="M144" s="212">
        <f>IF(K144&lt;&gt;"",L144-K144,0)</f>
        <v>0</v>
      </c>
      <c r="N144" s="213">
        <v>241.77</v>
      </c>
      <c r="O144" s="214">
        <f>IF(K144&lt;&gt;"",N144*M144,0)</f>
        <v>0</v>
      </c>
      <c r="P144">
        <f>IF(K144&lt;&gt;"",N144,0)</f>
        <v>0</v>
      </c>
    </row>
    <row r="145" spans="1:16" ht="12.75">
      <c r="A145" s="208">
        <v>646</v>
      </c>
      <c r="B145" s="75" t="s">
        <v>931</v>
      </c>
      <c r="C145" s="76" t="s">
        <v>1338</v>
      </c>
      <c r="D145" s="77" t="s">
        <v>1413</v>
      </c>
      <c r="E145" s="78"/>
      <c r="F145" s="77"/>
      <c r="G145" s="209" t="s">
        <v>84</v>
      </c>
      <c r="H145" s="75"/>
      <c r="I145" s="77"/>
      <c r="J145" s="79">
        <v>148.15</v>
      </c>
      <c r="K145" s="210"/>
      <c r="L145" s="211" t="s">
        <v>931</v>
      </c>
      <c r="M145" s="212">
        <f>IF(K145&lt;&gt;"",L145-K145,0)</f>
        <v>0</v>
      </c>
      <c r="N145" s="213">
        <v>148.15</v>
      </c>
      <c r="O145" s="214">
        <f>IF(K145&lt;&gt;"",N145*M145,0)</f>
        <v>0</v>
      </c>
      <c r="P145">
        <f>IF(K145&lt;&gt;"",N145,0)</f>
        <v>0</v>
      </c>
    </row>
    <row r="146" spans="1:16" ht="12.75">
      <c r="A146" s="208">
        <v>647</v>
      </c>
      <c r="B146" s="75" t="s">
        <v>931</v>
      </c>
      <c r="C146" s="76" t="s">
        <v>1338</v>
      </c>
      <c r="D146" s="77" t="s">
        <v>1413</v>
      </c>
      <c r="E146" s="78"/>
      <c r="F146" s="77"/>
      <c r="G146" s="209" t="s">
        <v>84</v>
      </c>
      <c r="H146" s="75"/>
      <c r="I146" s="77"/>
      <c r="J146" s="79">
        <v>98.77</v>
      </c>
      <c r="K146" s="210"/>
      <c r="L146" s="211" t="s">
        <v>931</v>
      </c>
      <c r="M146" s="212">
        <f>IF(K146&lt;&gt;"",L146-K146,0)</f>
        <v>0</v>
      </c>
      <c r="N146" s="213">
        <v>98.77</v>
      </c>
      <c r="O146" s="214">
        <f>IF(K146&lt;&gt;"",N146*M146,0)</f>
        <v>0</v>
      </c>
      <c r="P146">
        <f>IF(K146&lt;&gt;"",N146,0)</f>
        <v>0</v>
      </c>
    </row>
    <row r="147" spans="1:16" ht="12.75">
      <c r="A147" s="208">
        <v>648</v>
      </c>
      <c r="B147" s="75" t="s">
        <v>853</v>
      </c>
      <c r="C147" s="76" t="s">
        <v>1414</v>
      </c>
      <c r="D147" s="77" t="s">
        <v>1415</v>
      </c>
      <c r="E147" s="78"/>
      <c r="F147" s="77"/>
      <c r="G147" s="209" t="s">
        <v>84</v>
      </c>
      <c r="H147" s="75"/>
      <c r="I147" s="77"/>
      <c r="J147" s="79">
        <v>125.88</v>
      </c>
      <c r="K147" s="210"/>
      <c r="L147" s="211" t="s">
        <v>853</v>
      </c>
      <c r="M147" s="212">
        <f>IF(K147&lt;&gt;"",L147-K147,0)</f>
        <v>0</v>
      </c>
      <c r="N147" s="213">
        <v>125.88</v>
      </c>
      <c r="O147" s="214">
        <f>IF(K147&lt;&gt;"",N147*M147,0)</f>
        <v>0</v>
      </c>
      <c r="P147">
        <f>IF(K147&lt;&gt;"",N147,0)</f>
        <v>0</v>
      </c>
    </row>
    <row r="148" spans="1:16" ht="12.75">
      <c r="A148" s="208">
        <v>649</v>
      </c>
      <c r="B148" s="75" t="s">
        <v>853</v>
      </c>
      <c r="C148" s="76" t="s">
        <v>1414</v>
      </c>
      <c r="D148" s="77" t="s">
        <v>1415</v>
      </c>
      <c r="E148" s="78"/>
      <c r="F148" s="77"/>
      <c r="G148" s="209" t="s">
        <v>84</v>
      </c>
      <c r="H148" s="75"/>
      <c r="I148" s="77"/>
      <c r="J148" s="79">
        <v>89.14</v>
      </c>
      <c r="K148" s="210"/>
      <c r="L148" s="211" t="s">
        <v>853</v>
      </c>
      <c r="M148" s="212">
        <f>IF(K148&lt;&gt;"",L148-K148,0)</f>
        <v>0</v>
      </c>
      <c r="N148" s="213">
        <v>89.14</v>
      </c>
      <c r="O148" s="214">
        <f>IF(K148&lt;&gt;"",N148*M148,0)</f>
        <v>0</v>
      </c>
      <c r="P148">
        <f>IF(K148&lt;&gt;"",N148,0)</f>
        <v>0</v>
      </c>
    </row>
    <row r="149" spans="1:16" ht="12.75">
      <c r="A149" s="208">
        <v>656</v>
      </c>
      <c r="B149" s="75" t="s">
        <v>953</v>
      </c>
      <c r="C149" s="76" t="s">
        <v>1416</v>
      </c>
      <c r="D149" s="77" t="s">
        <v>1417</v>
      </c>
      <c r="E149" s="78"/>
      <c r="F149" s="77"/>
      <c r="G149" s="209" t="s">
        <v>84</v>
      </c>
      <c r="H149" s="75"/>
      <c r="I149" s="77"/>
      <c r="J149" s="79">
        <v>438.35</v>
      </c>
      <c r="K149" s="210"/>
      <c r="L149" s="211" t="s">
        <v>953</v>
      </c>
      <c r="M149" s="212">
        <f>IF(K149&lt;&gt;"",L149-K149,0)</f>
        <v>0</v>
      </c>
      <c r="N149" s="213">
        <v>438.35</v>
      </c>
      <c r="O149" s="214">
        <f>IF(K149&lt;&gt;"",N149*M149,0)</f>
        <v>0</v>
      </c>
      <c r="P149">
        <f>IF(K149&lt;&gt;"",N149,0)</f>
        <v>0</v>
      </c>
    </row>
    <row r="150" spans="1:16" ht="12.75">
      <c r="A150" s="208">
        <v>659</v>
      </c>
      <c r="B150" s="75" t="s">
        <v>953</v>
      </c>
      <c r="C150" s="76" t="s">
        <v>1418</v>
      </c>
      <c r="D150" s="77" t="s">
        <v>1419</v>
      </c>
      <c r="E150" s="78"/>
      <c r="F150" s="77"/>
      <c r="G150" s="209" t="s">
        <v>84</v>
      </c>
      <c r="H150" s="75"/>
      <c r="I150" s="77"/>
      <c r="J150" s="79">
        <v>346.3</v>
      </c>
      <c r="K150" s="210"/>
      <c r="L150" s="211" t="s">
        <v>953</v>
      </c>
      <c r="M150" s="212">
        <f>IF(K150&lt;&gt;"",L150-K150,0)</f>
        <v>0</v>
      </c>
      <c r="N150" s="213">
        <v>346.3</v>
      </c>
      <c r="O150" s="214">
        <f>IF(K150&lt;&gt;"",N150*M150,0)</f>
        <v>0</v>
      </c>
      <c r="P150">
        <f>IF(K150&lt;&gt;"",N150,0)</f>
        <v>0</v>
      </c>
    </row>
    <row r="151" spans="1:16" ht="12.75">
      <c r="A151" s="208">
        <v>661</v>
      </c>
      <c r="B151" s="75" t="s">
        <v>953</v>
      </c>
      <c r="C151" s="76" t="s">
        <v>1418</v>
      </c>
      <c r="D151" s="77" t="s">
        <v>1417</v>
      </c>
      <c r="E151" s="78"/>
      <c r="F151" s="77"/>
      <c r="G151" s="209" t="s">
        <v>84</v>
      </c>
      <c r="H151" s="75"/>
      <c r="I151" s="77"/>
      <c r="J151" s="79">
        <v>183.23</v>
      </c>
      <c r="K151" s="210"/>
      <c r="L151" s="211" t="s">
        <v>953</v>
      </c>
      <c r="M151" s="212">
        <f>IF(K151&lt;&gt;"",L151-K151,0)</f>
        <v>0</v>
      </c>
      <c r="N151" s="213">
        <v>183.23</v>
      </c>
      <c r="O151" s="214">
        <f>IF(K151&lt;&gt;"",N151*M151,0)</f>
        <v>0</v>
      </c>
      <c r="P151">
        <f>IF(K151&lt;&gt;"",N151,0)</f>
        <v>0</v>
      </c>
    </row>
    <row r="152" spans="1:16" ht="12.75">
      <c r="A152" s="208">
        <v>666</v>
      </c>
      <c r="B152" s="75" t="s">
        <v>953</v>
      </c>
      <c r="C152" s="76" t="s">
        <v>1420</v>
      </c>
      <c r="D152" s="77" t="s">
        <v>1417</v>
      </c>
      <c r="E152" s="78"/>
      <c r="F152" s="77"/>
      <c r="G152" s="209" t="s">
        <v>84</v>
      </c>
      <c r="H152" s="75"/>
      <c r="I152" s="77"/>
      <c r="J152" s="79">
        <v>57.88</v>
      </c>
      <c r="K152" s="210"/>
      <c r="L152" s="211" t="s">
        <v>953</v>
      </c>
      <c r="M152" s="212">
        <f>IF(K152&lt;&gt;"",L152-K152,0)</f>
        <v>0</v>
      </c>
      <c r="N152" s="213">
        <v>57.88</v>
      </c>
      <c r="O152" s="214">
        <f>IF(K152&lt;&gt;"",N152*M152,0)</f>
        <v>0</v>
      </c>
      <c r="P152">
        <f>IF(K152&lt;&gt;"",N152,0)</f>
        <v>0</v>
      </c>
    </row>
    <row r="153" spans="1:16" ht="12.75">
      <c r="A153" s="208">
        <v>667</v>
      </c>
      <c r="B153" s="75" t="s">
        <v>953</v>
      </c>
      <c r="C153" s="76" t="s">
        <v>1340</v>
      </c>
      <c r="D153" s="77" t="s">
        <v>1421</v>
      </c>
      <c r="E153" s="78"/>
      <c r="F153" s="77"/>
      <c r="G153" s="209" t="s">
        <v>84</v>
      </c>
      <c r="H153" s="75"/>
      <c r="I153" s="77"/>
      <c r="J153" s="79">
        <v>1162.02</v>
      </c>
      <c r="K153" s="210"/>
      <c r="L153" s="211" t="s">
        <v>953</v>
      </c>
      <c r="M153" s="212">
        <f>IF(K153&lt;&gt;"",L153-K153,0)</f>
        <v>0</v>
      </c>
      <c r="N153" s="213">
        <v>1162.02</v>
      </c>
      <c r="O153" s="214">
        <f>IF(K153&lt;&gt;"",N153*M153,0)</f>
        <v>0</v>
      </c>
      <c r="P153">
        <f>IF(K153&lt;&gt;"",N153,0)</f>
        <v>0</v>
      </c>
    </row>
    <row r="154" spans="1:16" ht="12.75">
      <c r="A154" s="208">
        <v>668</v>
      </c>
      <c r="B154" s="75" t="s">
        <v>953</v>
      </c>
      <c r="C154" s="76" t="s">
        <v>1340</v>
      </c>
      <c r="D154" s="77" t="s">
        <v>1422</v>
      </c>
      <c r="E154" s="78"/>
      <c r="F154" s="77"/>
      <c r="G154" s="209" t="s">
        <v>84</v>
      </c>
      <c r="H154" s="75"/>
      <c r="I154" s="77"/>
      <c r="J154" s="79">
        <v>3608.5</v>
      </c>
      <c r="K154" s="210"/>
      <c r="L154" s="211" t="s">
        <v>953</v>
      </c>
      <c r="M154" s="212">
        <f>IF(K154&lt;&gt;"",L154-K154,0)</f>
        <v>0</v>
      </c>
      <c r="N154" s="213">
        <v>3608.5</v>
      </c>
      <c r="O154" s="214">
        <f>IF(K154&lt;&gt;"",N154*M154,0)</f>
        <v>0</v>
      </c>
      <c r="P154">
        <f>IF(K154&lt;&gt;"",N154,0)</f>
        <v>0</v>
      </c>
    </row>
    <row r="155" spans="1:16" ht="12.75">
      <c r="A155" s="208">
        <v>669</v>
      </c>
      <c r="B155" s="75" t="s">
        <v>953</v>
      </c>
      <c r="C155" s="76" t="s">
        <v>1340</v>
      </c>
      <c r="D155" s="77" t="s">
        <v>1422</v>
      </c>
      <c r="E155" s="78"/>
      <c r="F155" s="77"/>
      <c r="G155" s="209" t="s">
        <v>84</v>
      </c>
      <c r="H155" s="75"/>
      <c r="I155" s="77"/>
      <c r="J155" s="79">
        <v>555.41</v>
      </c>
      <c r="K155" s="210"/>
      <c r="L155" s="211" t="s">
        <v>953</v>
      </c>
      <c r="M155" s="212">
        <f>IF(K155&lt;&gt;"",L155-K155,0)</f>
        <v>0</v>
      </c>
      <c r="N155" s="213">
        <v>555.41</v>
      </c>
      <c r="O155" s="214">
        <f>IF(K155&lt;&gt;"",N155*M155,0)</f>
        <v>0</v>
      </c>
      <c r="P155">
        <f>IF(K155&lt;&gt;"",N155,0)</f>
        <v>0</v>
      </c>
    </row>
    <row r="156" spans="1:16" ht="12.75">
      <c r="A156" s="208">
        <v>727</v>
      </c>
      <c r="B156" s="75" t="s">
        <v>956</v>
      </c>
      <c r="C156" s="76" t="s">
        <v>1340</v>
      </c>
      <c r="D156" s="77" t="s">
        <v>1423</v>
      </c>
      <c r="E156" s="78"/>
      <c r="F156" s="77"/>
      <c r="G156" s="209" t="s">
        <v>84</v>
      </c>
      <c r="H156" s="75"/>
      <c r="I156" s="77"/>
      <c r="J156" s="79">
        <v>1162.02</v>
      </c>
      <c r="K156" s="210"/>
      <c r="L156" s="211" t="s">
        <v>956</v>
      </c>
      <c r="M156" s="212">
        <f>IF(K156&lt;&gt;"",L156-K156,0)</f>
        <v>0</v>
      </c>
      <c r="N156" s="213">
        <v>1162.02</v>
      </c>
      <c r="O156" s="214">
        <f>IF(K156&lt;&gt;"",N156*M156,0)</f>
        <v>0</v>
      </c>
      <c r="P156">
        <f>IF(K156&lt;&gt;"",N156,0)</f>
        <v>0</v>
      </c>
    </row>
    <row r="157" spans="1:16" ht="12.75">
      <c r="A157" s="208">
        <v>730</v>
      </c>
      <c r="B157" s="75" t="s">
        <v>595</v>
      </c>
      <c r="C157" s="76" t="s">
        <v>1377</v>
      </c>
      <c r="D157" s="77" t="s">
        <v>1424</v>
      </c>
      <c r="E157" s="78"/>
      <c r="F157" s="77"/>
      <c r="G157" s="209" t="s">
        <v>84</v>
      </c>
      <c r="H157" s="75"/>
      <c r="I157" s="77"/>
      <c r="J157" s="79">
        <v>197.39</v>
      </c>
      <c r="K157" s="210"/>
      <c r="L157" s="211" t="s">
        <v>595</v>
      </c>
      <c r="M157" s="212">
        <f>IF(K157&lt;&gt;"",L157-K157,0)</f>
        <v>0</v>
      </c>
      <c r="N157" s="213">
        <v>197.39</v>
      </c>
      <c r="O157" s="214">
        <f>IF(K157&lt;&gt;"",N157*M157,0)</f>
        <v>0</v>
      </c>
      <c r="P157">
        <f>IF(K157&lt;&gt;"",N157,0)</f>
        <v>0</v>
      </c>
    </row>
    <row r="158" spans="1:16" ht="12.75">
      <c r="A158" s="208">
        <v>732</v>
      </c>
      <c r="B158" s="75" t="s">
        <v>595</v>
      </c>
      <c r="C158" s="76" t="s">
        <v>1338</v>
      </c>
      <c r="D158" s="77" t="s">
        <v>1425</v>
      </c>
      <c r="E158" s="78"/>
      <c r="F158" s="77"/>
      <c r="G158" s="209" t="s">
        <v>84</v>
      </c>
      <c r="H158" s="75"/>
      <c r="I158" s="77"/>
      <c r="J158" s="79">
        <v>42.5</v>
      </c>
      <c r="K158" s="210"/>
      <c r="L158" s="211" t="s">
        <v>595</v>
      </c>
      <c r="M158" s="212">
        <f>IF(K158&lt;&gt;"",L158-K158,0)</f>
        <v>0</v>
      </c>
      <c r="N158" s="213">
        <v>42.5</v>
      </c>
      <c r="O158" s="214">
        <f>IF(K158&lt;&gt;"",N158*M158,0)</f>
        <v>0</v>
      </c>
      <c r="P158">
        <f>IF(K158&lt;&gt;"",N158,0)</f>
        <v>0</v>
      </c>
    </row>
    <row r="159" spans="1:16" ht="12.75">
      <c r="A159" s="208">
        <v>733</v>
      </c>
      <c r="B159" s="75" t="s">
        <v>595</v>
      </c>
      <c r="C159" s="76" t="s">
        <v>1338</v>
      </c>
      <c r="D159" s="77" t="s">
        <v>1425</v>
      </c>
      <c r="E159" s="78"/>
      <c r="F159" s="77"/>
      <c r="G159" s="209" t="s">
        <v>84</v>
      </c>
      <c r="H159" s="75"/>
      <c r="I159" s="77"/>
      <c r="J159" s="79">
        <v>210.56</v>
      </c>
      <c r="K159" s="210"/>
      <c r="L159" s="211" t="s">
        <v>595</v>
      </c>
      <c r="M159" s="212">
        <f>IF(K159&lt;&gt;"",L159-K159,0)</f>
        <v>0</v>
      </c>
      <c r="N159" s="213">
        <v>210.56</v>
      </c>
      <c r="O159" s="214">
        <f>IF(K159&lt;&gt;"",N159*M159,0)</f>
        <v>0</v>
      </c>
      <c r="P159">
        <f>IF(K159&lt;&gt;"",N159,0)</f>
        <v>0</v>
      </c>
    </row>
    <row r="160" spans="1:16" ht="12.75">
      <c r="A160" s="208">
        <v>734</v>
      </c>
      <c r="B160" s="75" t="s">
        <v>595</v>
      </c>
      <c r="C160" s="76" t="s">
        <v>1338</v>
      </c>
      <c r="D160" s="77" t="s">
        <v>1425</v>
      </c>
      <c r="E160" s="78"/>
      <c r="F160" s="77"/>
      <c r="G160" s="209" t="s">
        <v>84</v>
      </c>
      <c r="H160" s="75"/>
      <c r="I160" s="77"/>
      <c r="J160" s="79">
        <v>242.23</v>
      </c>
      <c r="K160" s="210"/>
      <c r="L160" s="211" t="s">
        <v>595</v>
      </c>
      <c r="M160" s="212">
        <f>IF(K160&lt;&gt;"",L160-K160,0)</f>
        <v>0</v>
      </c>
      <c r="N160" s="213">
        <v>242.23</v>
      </c>
      <c r="O160" s="214">
        <f>IF(K160&lt;&gt;"",N160*M160,0)</f>
        <v>0</v>
      </c>
      <c r="P160">
        <f>IF(K160&lt;&gt;"",N160,0)</f>
        <v>0</v>
      </c>
    </row>
    <row r="161" spans="1:16" ht="12.75">
      <c r="A161" s="208">
        <v>735</v>
      </c>
      <c r="B161" s="75" t="s">
        <v>595</v>
      </c>
      <c r="C161" s="76" t="s">
        <v>1338</v>
      </c>
      <c r="D161" s="77" t="s">
        <v>1425</v>
      </c>
      <c r="E161" s="78"/>
      <c r="F161" s="77"/>
      <c r="G161" s="209" t="s">
        <v>84</v>
      </c>
      <c r="H161" s="75"/>
      <c r="I161" s="77"/>
      <c r="J161" s="79">
        <v>148.56</v>
      </c>
      <c r="K161" s="210"/>
      <c r="L161" s="211" t="s">
        <v>595</v>
      </c>
      <c r="M161" s="212">
        <f>IF(K161&lt;&gt;"",L161-K161,0)</f>
        <v>0</v>
      </c>
      <c r="N161" s="213">
        <v>148.56</v>
      </c>
      <c r="O161" s="214">
        <f>IF(K161&lt;&gt;"",N161*M161,0)</f>
        <v>0</v>
      </c>
      <c r="P161">
        <f>IF(K161&lt;&gt;"",N161,0)</f>
        <v>0</v>
      </c>
    </row>
    <row r="162" spans="1:16" ht="12.75">
      <c r="A162" s="208">
        <v>736</v>
      </c>
      <c r="B162" s="75" t="s">
        <v>595</v>
      </c>
      <c r="C162" s="76" t="s">
        <v>1338</v>
      </c>
      <c r="D162" s="77" t="s">
        <v>1426</v>
      </c>
      <c r="E162" s="78"/>
      <c r="F162" s="77"/>
      <c r="G162" s="209" t="s">
        <v>84</v>
      </c>
      <c r="H162" s="75"/>
      <c r="I162" s="77"/>
      <c r="J162" s="79">
        <v>29.44</v>
      </c>
      <c r="K162" s="210"/>
      <c r="L162" s="211" t="s">
        <v>595</v>
      </c>
      <c r="M162" s="212">
        <f>IF(K162&lt;&gt;"",L162-K162,0)</f>
        <v>0</v>
      </c>
      <c r="N162" s="213">
        <v>29.44</v>
      </c>
      <c r="O162" s="214">
        <f>IF(K162&lt;&gt;"",N162*M162,0)</f>
        <v>0</v>
      </c>
      <c r="P162">
        <f>IF(K162&lt;&gt;"",N162,0)</f>
        <v>0</v>
      </c>
    </row>
    <row r="163" spans="1:16" ht="12.75">
      <c r="A163" s="208">
        <v>739</v>
      </c>
      <c r="B163" s="75" t="s">
        <v>595</v>
      </c>
      <c r="C163" s="76" t="s">
        <v>1338</v>
      </c>
      <c r="D163" s="77" t="s">
        <v>1425</v>
      </c>
      <c r="E163" s="78"/>
      <c r="F163" s="77"/>
      <c r="G163" s="209" t="s">
        <v>84</v>
      </c>
      <c r="H163" s="75"/>
      <c r="I163" s="77"/>
      <c r="J163" s="79">
        <v>98.77</v>
      </c>
      <c r="K163" s="210"/>
      <c r="L163" s="211" t="s">
        <v>595</v>
      </c>
      <c r="M163" s="212">
        <f>IF(K163&lt;&gt;"",L163-K163,0)</f>
        <v>0</v>
      </c>
      <c r="N163" s="213">
        <v>98.77</v>
      </c>
      <c r="O163" s="214">
        <f>IF(K163&lt;&gt;"",N163*M163,0)</f>
        <v>0</v>
      </c>
      <c r="P163">
        <f>IF(K163&lt;&gt;"",N163,0)</f>
        <v>0</v>
      </c>
    </row>
    <row r="164" spans="1:16" ht="12.75">
      <c r="A164" s="208">
        <v>740</v>
      </c>
      <c r="B164" s="75" t="s">
        <v>595</v>
      </c>
      <c r="C164" s="76" t="s">
        <v>1338</v>
      </c>
      <c r="D164" s="77" t="s">
        <v>1427</v>
      </c>
      <c r="E164" s="78"/>
      <c r="F164" s="77"/>
      <c r="G164" s="209" t="s">
        <v>84</v>
      </c>
      <c r="H164" s="75"/>
      <c r="I164" s="77"/>
      <c r="J164" s="79">
        <v>222.24</v>
      </c>
      <c r="K164" s="210"/>
      <c r="L164" s="211" t="s">
        <v>595</v>
      </c>
      <c r="M164" s="212">
        <f>IF(K164&lt;&gt;"",L164-K164,0)</f>
        <v>0</v>
      </c>
      <c r="N164" s="213">
        <v>222.24</v>
      </c>
      <c r="O164" s="214">
        <f>IF(K164&lt;&gt;"",N164*M164,0)</f>
        <v>0</v>
      </c>
      <c r="P164">
        <f>IF(K164&lt;&gt;"",N164,0)</f>
        <v>0</v>
      </c>
    </row>
    <row r="165" spans="1:16" ht="12.75">
      <c r="A165" s="208">
        <v>741</v>
      </c>
      <c r="B165" s="75" t="s">
        <v>595</v>
      </c>
      <c r="C165" s="76" t="s">
        <v>1338</v>
      </c>
      <c r="D165" s="77" t="s">
        <v>1428</v>
      </c>
      <c r="E165" s="78"/>
      <c r="F165" s="77"/>
      <c r="G165" s="209" t="s">
        <v>84</v>
      </c>
      <c r="H165" s="75"/>
      <c r="I165" s="77"/>
      <c r="J165" s="79">
        <v>57.76</v>
      </c>
      <c r="K165" s="210"/>
      <c r="L165" s="211" t="s">
        <v>595</v>
      </c>
      <c r="M165" s="212">
        <f>IF(K165&lt;&gt;"",L165-K165,0)</f>
        <v>0</v>
      </c>
      <c r="N165" s="213">
        <v>57.76</v>
      </c>
      <c r="O165" s="214">
        <f>IF(K165&lt;&gt;"",N165*M165,0)</f>
        <v>0</v>
      </c>
      <c r="P165">
        <f>IF(K165&lt;&gt;"",N165,0)</f>
        <v>0</v>
      </c>
    </row>
    <row r="166" spans="1:16" ht="12.75">
      <c r="A166" s="208">
        <v>750</v>
      </c>
      <c r="B166" s="75" t="s">
        <v>595</v>
      </c>
      <c r="C166" s="76" t="s">
        <v>1429</v>
      </c>
      <c r="D166" s="77" t="s">
        <v>1430</v>
      </c>
      <c r="E166" s="78"/>
      <c r="F166" s="77"/>
      <c r="G166" s="209" t="s">
        <v>84</v>
      </c>
      <c r="H166" s="75"/>
      <c r="I166" s="77"/>
      <c r="J166" s="79">
        <v>82.41</v>
      </c>
      <c r="K166" s="210"/>
      <c r="L166" s="211" t="s">
        <v>595</v>
      </c>
      <c r="M166" s="212">
        <f>IF(K166&lt;&gt;"",L166-K166,0)</f>
        <v>0</v>
      </c>
      <c r="N166" s="213">
        <v>82.41</v>
      </c>
      <c r="O166" s="214">
        <f>IF(K166&lt;&gt;"",N166*M166,0)</f>
        <v>0</v>
      </c>
      <c r="P166">
        <f>IF(K166&lt;&gt;"",N166,0)</f>
        <v>0</v>
      </c>
    </row>
    <row r="167" spans="1:16" ht="12.75">
      <c r="A167" s="208">
        <v>751</v>
      </c>
      <c r="B167" s="75" t="s">
        <v>595</v>
      </c>
      <c r="C167" s="76" t="s">
        <v>1429</v>
      </c>
      <c r="D167" s="77" t="s">
        <v>1431</v>
      </c>
      <c r="E167" s="78"/>
      <c r="F167" s="77"/>
      <c r="G167" s="209" t="s">
        <v>84</v>
      </c>
      <c r="H167" s="75"/>
      <c r="I167" s="77"/>
      <c r="J167" s="79">
        <v>161.7</v>
      </c>
      <c r="K167" s="210"/>
      <c r="L167" s="211" t="s">
        <v>595</v>
      </c>
      <c r="M167" s="212">
        <f>IF(K167&lt;&gt;"",L167-K167,0)</f>
        <v>0</v>
      </c>
      <c r="N167" s="213">
        <v>161.7</v>
      </c>
      <c r="O167" s="214">
        <f>IF(K167&lt;&gt;"",N167*M167,0)</f>
        <v>0</v>
      </c>
      <c r="P167">
        <f>IF(K167&lt;&gt;"",N167,0)</f>
        <v>0</v>
      </c>
    </row>
    <row r="168" spans="1:16" ht="12.75">
      <c r="A168" s="208">
        <v>796</v>
      </c>
      <c r="B168" s="75" t="s">
        <v>595</v>
      </c>
      <c r="C168" s="76" t="s">
        <v>1347</v>
      </c>
      <c r="D168" s="77" t="s">
        <v>1432</v>
      </c>
      <c r="E168" s="78"/>
      <c r="F168" s="77"/>
      <c r="G168" s="209" t="s">
        <v>84</v>
      </c>
      <c r="H168" s="75"/>
      <c r="I168" s="77"/>
      <c r="J168" s="79">
        <v>250</v>
      </c>
      <c r="K168" s="210"/>
      <c r="L168" s="211" t="s">
        <v>595</v>
      </c>
      <c r="M168" s="212">
        <f>IF(K168&lt;&gt;"",L168-K168,0)</f>
        <v>0</v>
      </c>
      <c r="N168" s="213">
        <v>250</v>
      </c>
      <c r="O168" s="214">
        <f>IF(K168&lt;&gt;"",N168*M168,0)</f>
        <v>0</v>
      </c>
      <c r="P168">
        <f>IF(K168&lt;&gt;"",N168,0)</f>
        <v>0</v>
      </c>
    </row>
    <row r="169" spans="1:16" ht="12.75">
      <c r="A169" s="208">
        <v>797</v>
      </c>
      <c r="B169" s="75" t="s">
        <v>595</v>
      </c>
      <c r="C169" s="76" t="s">
        <v>1347</v>
      </c>
      <c r="D169" s="77" t="s">
        <v>1432</v>
      </c>
      <c r="E169" s="78"/>
      <c r="F169" s="77"/>
      <c r="G169" s="209" t="s">
        <v>84</v>
      </c>
      <c r="H169" s="75"/>
      <c r="I169" s="77"/>
      <c r="J169" s="79">
        <v>61</v>
      </c>
      <c r="K169" s="210"/>
      <c r="L169" s="211" t="s">
        <v>595</v>
      </c>
      <c r="M169" s="212">
        <f>IF(K169&lt;&gt;"",L169-K169,0)</f>
        <v>0</v>
      </c>
      <c r="N169" s="213">
        <v>61</v>
      </c>
      <c r="O169" s="214">
        <f>IF(K169&lt;&gt;"",N169*M169,0)</f>
        <v>0</v>
      </c>
      <c r="P169">
        <f>IF(K169&lt;&gt;"",N169,0)</f>
        <v>0</v>
      </c>
    </row>
    <row r="170" spans="1:16" ht="12.75">
      <c r="A170" s="208">
        <v>798</v>
      </c>
      <c r="B170" s="75" t="s">
        <v>595</v>
      </c>
      <c r="C170" s="76" t="s">
        <v>1433</v>
      </c>
      <c r="D170" s="77" t="s">
        <v>1434</v>
      </c>
      <c r="E170" s="78"/>
      <c r="F170" s="77"/>
      <c r="G170" s="209" t="s">
        <v>84</v>
      </c>
      <c r="H170" s="75"/>
      <c r="I170" s="77"/>
      <c r="J170" s="79">
        <v>112</v>
      </c>
      <c r="K170" s="210"/>
      <c r="L170" s="211" t="s">
        <v>595</v>
      </c>
      <c r="M170" s="212">
        <f>IF(K170&lt;&gt;"",L170-K170,0)</f>
        <v>0</v>
      </c>
      <c r="N170" s="213">
        <v>112</v>
      </c>
      <c r="O170" s="214">
        <f>IF(K170&lt;&gt;"",N170*M170,0)</f>
        <v>0</v>
      </c>
      <c r="P170">
        <f>IF(K170&lt;&gt;"",N170,0)</f>
        <v>0</v>
      </c>
    </row>
    <row r="171" spans="1:16" ht="12.75">
      <c r="A171" s="208">
        <v>799</v>
      </c>
      <c r="B171" s="75" t="s">
        <v>1435</v>
      </c>
      <c r="C171" s="76" t="s">
        <v>1342</v>
      </c>
      <c r="D171" s="77" t="s">
        <v>1343</v>
      </c>
      <c r="E171" s="78"/>
      <c r="F171" s="77"/>
      <c r="G171" s="209" t="s">
        <v>84</v>
      </c>
      <c r="H171" s="75"/>
      <c r="I171" s="77"/>
      <c r="J171" s="79">
        <v>20.71</v>
      </c>
      <c r="K171" s="210"/>
      <c r="L171" s="211" t="s">
        <v>1435</v>
      </c>
      <c r="M171" s="212">
        <f>IF(K171&lt;&gt;"",L171-K171,0)</f>
        <v>0</v>
      </c>
      <c r="N171" s="213">
        <v>20.71</v>
      </c>
      <c r="O171" s="214">
        <f>IF(K171&lt;&gt;"",N171*M171,0)</f>
        <v>0</v>
      </c>
      <c r="P171">
        <f>IF(K171&lt;&gt;"",N171,0)</f>
        <v>0</v>
      </c>
    </row>
    <row r="172" spans="1:16" ht="12.75">
      <c r="A172" s="208">
        <v>800</v>
      </c>
      <c r="B172" s="75" t="s">
        <v>1435</v>
      </c>
      <c r="C172" s="76" t="s">
        <v>1436</v>
      </c>
      <c r="D172" s="77" t="s">
        <v>1437</v>
      </c>
      <c r="E172" s="78"/>
      <c r="F172" s="77"/>
      <c r="G172" s="209" t="s">
        <v>84</v>
      </c>
      <c r="H172" s="75"/>
      <c r="I172" s="77"/>
      <c r="J172" s="79">
        <v>60</v>
      </c>
      <c r="K172" s="210"/>
      <c r="L172" s="211" t="s">
        <v>1435</v>
      </c>
      <c r="M172" s="212">
        <f>IF(K172&lt;&gt;"",L172-K172,0)</f>
        <v>0</v>
      </c>
      <c r="N172" s="213">
        <v>60</v>
      </c>
      <c r="O172" s="214">
        <f>IF(K172&lt;&gt;"",N172*M172,0)</f>
        <v>0</v>
      </c>
      <c r="P172">
        <f>IF(K172&lt;&gt;"",N172,0)</f>
        <v>0</v>
      </c>
    </row>
    <row r="173" spans="1:16" ht="12.75">
      <c r="A173" s="208">
        <v>801</v>
      </c>
      <c r="B173" s="75" t="s">
        <v>1435</v>
      </c>
      <c r="C173" s="76" t="s">
        <v>1438</v>
      </c>
      <c r="D173" s="77" t="s">
        <v>1437</v>
      </c>
      <c r="E173" s="78"/>
      <c r="F173" s="77"/>
      <c r="G173" s="209" t="s">
        <v>84</v>
      </c>
      <c r="H173" s="75"/>
      <c r="I173" s="77"/>
      <c r="J173" s="79">
        <v>40</v>
      </c>
      <c r="K173" s="210"/>
      <c r="L173" s="211" t="s">
        <v>1435</v>
      </c>
      <c r="M173" s="212">
        <f>IF(K173&lt;&gt;"",L173-K173,0)</f>
        <v>0</v>
      </c>
      <c r="N173" s="213">
        <v>40</v>
      </c>
      <c r="O173" s="214">
        <f>IF(K173&lt;&gt;"",N173*M173,0)</f>
        <v>0</v>
      </c>
      <c r="P173">
        <f>IF(K173&lt;&gt;"",N173,0)</f>
        <v>0</v>
      </c>
    </row>
    <row r="174" spans="1:16" ht="12.75">
      <c r="A174" s="208">
        <v>802</v>
      </c>
      <c r="B174" s="75" t="s">
        <v>1435</v>
      </c>
      <c r="C174" s="76" t="s">
        <v>1439</v>
      </c>
      <c r="D174" s="77" t="s">
        <v>1437</v>
      </c>
      <c r="E174" s="78"/>
      <c r="F174" s="77"/>
      <c r="G174" s="209" t="s">
        <v>84</v>
      </c>
      <c r="H174" s="75"/>
      <c r="I174" s="77"/>
      <c r="J174" s="79">
        <v>70</v>
      </c>
      <c r="K174" s="210"/>
      <c r="L174" s="211" t="s">
        <v>1435</v>
      </c>
      <c r="M174" s="212">
        <f>IF(K174&lt;&gt;"",L174-K174,0)</f>
        <v>0</v>
      </c>
      <c r="N174" s="213">
        <v>70</v>
      </c>
      <c r="O174" s="214">
        <f>IF(K174&lt;&gt;"",N174*M174,0)</f>
        <v>0</v>
      </c>
      <c r="P174">
        <f>IF(K174&lt;&gt;"",N174,0)</f>
        <v>0</v>
      </c>
    </row>
    <row r="175" spans="1:16" ht="12.75">
      <c r="A175" s="208">
        <v>803</v>
      </c>
      <c r="B175" s="75" t="s">
        <v>1435</v>
      </c>
      <c r="C175" s="76" t="s">
        <v>1440</v>
      </c>
      <c r="D175" s="77" t="s">
        <v>1437</v>
      </c>
      <c r="E175" s="78"/>
      <c r="F175" s="77"/>
      <c r="G175" s="209" t="s">
        <v>84</v>
      </c>
      <c r="H175" s="75"/>
      <c r="I175" s="77"/>
      <c r="J175" s="79">
        <v>80</v>
      </c>
      <c r="K175" s="210"/>
      <c r="L175" s="211" t="s">
        <v>1435</v>
      </c>
      <c r="M175" s="212">
        <f>IF(K175&lt;&gt;"",L175-K175,0)</f>
        <v>0</v>
      </c>
      <c r="N175" s="213">
        <v>80</v>
      </c>
      <c r="O175" s="214">
        <f>IF(K175&lt;&gt;"",N175*M175,0)</f>
        <v>0</v>
      </c>
      <c r="P175">
        <f>IF(K175&lt;&gt;"",N175,0)</f>
        <v>0</v>
      </c>
    </row>
    <row r="176" spans="1:16" ht="12.75">
      <c r="A176" s="208">
        <v>808</v>
      </c>
      <c r="B176" s="75" t="s">
        <v>1013</v>
      </c>
      <c r="C176" s="76" t="s">
        <v>220</v>
      </c>
      <c r="D176" s="77" t="s">
        <v>1441</v>
      </c>
      <c r="E176" s="78"/>
      <c r="F176" s="77"/>
      <c r="G176" s="209" t="s">
        <v>84</v>
      </c>
      <c r="H176" s="75"/>
      <c r="I176" s="77"/>
      <c r="J176" s="79">
        <v>50.5</v>
      </c>
      <c r="K176" s="210"/>
      <c r="L176" s="211" t="s">
        <v>1013</v>
      </c>
      <c r="M176" s="212">
        <f>IF(K176&lt;&gt;"",L176-K176,0)</f>
        <v>0</v>
      </c>
      <c r="N176" s="213">
        <v>50.5</v>
      </c>
      <c r="O176" s="214">
        <f>IF(K176&lt;&gt;"",N176*M176,0)</f>
        <v>0</v>
      </c>
      <c r="P176">
        <f>IF(K176&lt;&gt;"",N176,0)</f>
        <v>0</v>
      </c>
    </row>
    <row r="177" spans="1:16" ht="12.75">
      <c r="A177" s="208">
        <v>810</v>
      </c>
      <c r="B177" s="75" t="s">
        <v>1025</v>
      </c>
      <c r="C177" s="76" t="s">
        <v>1342</v>
      </c>
      <c r="D177" s="77" t="s">
        <v>1343</v>
      </c>
      <c r="E177" s="78"/>
      <c r="F177" s="77"/>
      <c r="G177" s="209" t="s">
        <v>84</v>
      </c>
      <c r="H177" s="75"/>
      <c r="I177" s="77"/>
      <c r="J177" s="79">
        <v>22.11</v>
      </c>
      <c r="K177" s="210"/>
      <c r="L177" s="211" t="s">
        <v>1025</v>
      </c>
      <c r="M177" s="212">
        <f>IF(K177&lt;&gt;"",L177-K177,0)</f>
        <v>0</v>
      </c>
      <c r="N177" s="213">
        <v>22.11</v>
      </c>
      <c r="O177" s="214">
        <f>IF(K177&lt;&gt;"",N177*M177,0)</f>
        <v>0</v>
      </c>
      <c r="P177">
        <f>IF(K177&lt;&gt;"",N177,0)</f>
        <v>0</v>
      </c>
    </row>
    <row r="178" spans="1:16" ht="12.75">
      <c r="A178" s="208">
        <v>814</v>
      </c>
      <c r="B178" s="75" t="s">
        <v>1025</v>
      </c>
      <c r="C178" s="76" t="s">
        <v>1338</v>
      </c>
      <c r="D178" s="77" t="s">
        <v>1442</v>
      </c>
      <c r="E178" s="78"/>
      <c r="F178" s="77"/>
      <c r="G178" s="209" t="s">
        <v>84</v>
      </c>
      <c r="H178" s="75"/>
      <c r="I178" s="77"/>
      <c r="J178" s="79">
        <v>42.5</v>
      </c>
      <c r="K178" s="210"/>
      <c r="L178" s="211" t="s">
        <v>1025</v>
      </c>
      <c r="M178" s="212">
        <f>IF(K178&lt;&gt;"",L178-K178,0)</f>
        <v>0</v>
      </c>
      <c r="N178" s="213">
        <v>42.5</v>
      </c>
      <c r="O178" s="214">
        <f>IF(K178&lt;&gt;"",N178*M178,0)</f>
        <v>0</v>
      </c>
      <c r="P178">
        <f>IF(K178&lt;&gt;"",N178,0)</f>
        <v>0</v>
      </c>
    </row>
    <row r="179" spans="1:16" ht="12.75">
      <c r="A179" s="208">
        <v>815</v>
      </c>
      <c r="B179" s="75" t="s">
        <v>1025</v>
      </c>
      <c r="C179" s="76" t="s">
        <v>1338</v>
      </c>
      <c r="D179" s="77" t="s">
        <v>1442</v>
      </c>
      <c r="E179" s="78"/>
      <c r="F179" s="77"/>
      <c r="G179" s="209" t="s">
        <v>84</v>
      </c>
      <c r="H179" s="75"/>
      <c r="I179" s="77"/>
      <c r="J179" s="79">
        <v>210.57</v>
      </c>
      <c r="K179" s="210"/>
      <c r="L179" s="211" t="s">
        <v>1025</v>
      </c>
      <c r="M179" s="212">
        <f>IF(K179&lt;&gt;"",L179-K179,0)</f>
        <v>0</v>
      </c>
      <c r="N179" s="213">
        <v>210.57</v>
      </c>
      <c r="O179" s="214">
        <f>IF(K179&lt;&gt;"",N179*M179,0)</f>
        <v>0</v>
      </c>
      <c r="P179">
        <f>IF(K179&lt;&gt;"",N179,0)</f>
        <v>0</v>
      </c>
    </row>
    <row r="180" spans="1:16" ht="12.75">
      <c r="A180" s="208">
        <v>816</v>
      </c>
      <c r="B180" s="75" t="s">
        <v>1025</v>
      </c>
      <c r="C180" s="76" t="s">
        <v>1338</v>
      </c>
      <c r="D180" s="77" t="s">
        <v>1442</v>
      </c>
      <c r="E180" s="78"/>
      <c r="F180" s="77"/>
      <c r="G180" s="209" t="s">
        <v>84</v>
      </c>
      <c r="H180" s="75"/>
      <c r="I180" s="77"/>
      <c r="J180" s="79">
        <v>242.23</v>
      </c>
      <c r="K180" s="210"/>
      <c r="L180" s="211" t="s">
        <v>1025</v>
      </c>
      <c r="M180" s="212">
        <f>IF(K180&lt;&gt;"",L180-K180,0)</f>
        <v>0</v>
      </c>
      <c r="N180" s="213">
        <v>242.23</v>
      </c>
      <c r="O180" s="214">
        <f>IF(K180&lt;&gt;"",N180*M180,0)</f>
        <v>0</v>
      </c>
      <c r="P180">
        <f>IF(K180&lt;&gt;"",N180,0)</f>
        <v>0</v>
      </c>
    </row>
    <row r="181" spans="1:16" ht="12.75">
      <c r="A181" s="208">
        <v>817</v>
      </c>
      <c r="B181" s="75" t="s">
        <v>1025</v>
      </c>
      <c r="C181" s="76" t="s">
        <v>1338</v>
      </c>
      <c r="D181" s="77" t="s">
        <v>1442</v>
      </c>
      <c r="E181" s="78"/>
      <c r="F181" s="77"/>
      <c r="G181" s="209" t="s">
        <v>84</v>
      </c>
      <c r="H181" s="75"/>
      <c r="I181" s="77"/>
      <c r="J181" s="79">
        <v>148.55</v>
      </c>
      <c r="K181" s="210"/>
      <c r="L181" s="211" t="s">
        <v>1025</v>
      </c>
      <c r="M181" s="212">
        <f>IF(K181&lt;&gt;"",L181-K181,0)</f>
        <v>0</v>
      </c>
      <c r="N181" s="213">
        <v>148.55</v>
      </c>
      <c r="O181" s="214">
        <f>IF(K181&lt;&gt;"",N181*M181,0)</f>
        <v>0</v>
      </c>
      <c r="P181">
        <f>IF(K181&lt;&gt;"",N181,0)</f>
        <v>0</v>
      </c>
    </row>
    <row r="182" spans="1:16" ht="12.75">
      <c r="A182" s="208">
        <v>818</v>
      </c>
      <c r="B182" s="75" t="s">
        <v>1025</v>
      </c>
      <c r="C182" s="76" t="s">
        <v>1338</v>
      </c>
      <c r="D182" s="77" t="s">
        <v>1442</v>
      </c>
      <c r="E182" s="78"/>
      <c r="F182" s="77"/>
      <c r="G182" s="209" t="s">
        <v>84</v>
      </c>
      <c r="H182" s="75"/>
      <c r="I182" s="77"/>
      <c r="J182" s="79">
        <v>98.77</v>
      </c>
      <c r="K182" s="210"/>
      <c r="L182" s="211" t="s">
        <v>1025</v>
      </c>
      <c r="M182" s="212">
        <f>IF(K182&lt;&gt;"",L182-K182,0)</f>
        <v>0</v>
      </c>
      <c r="N182" s="213">
        <v>98.77</v>
      </c>
      <c r="O182" s="214">
        <f>IF(K182&lt;&gt;"",N182*M182,0)</f>
        <v>0</v>
      </c>
      <c r="P182">
        <f>IF(K182&lt;&gt;"",N182,0)</f>
        <v>0</v>
      </c>
    </row>
    <row r="183" spans="1:16" ht="12.75">
      <c r="A183" s="208">
        <v>837</v>
      </c>
      <c r="B183" s="75" t="s">
        <v>1073</v>
      </c>
      <c r="C183" s="76" t="s">
        <v>1418</v>
      </c>
      <c r="D183" s="77" t="s">
        <v>1443</v>
      </c>
      <c r="E183" s="78"/>
      <c r="F183" s="77"/>
      <c r="G183" s="209" t="s">
        <v>84</v>
      </c>
      <c r="H183" s="75"/>
      <c r="I183" s="77"/>
      <c r="J183" s="79">
        <v>498.12</v>
      </c>
      <c r="K183" s="210"/>
      <c r="L183" s="211" t="s">
        <v>1073</v>
      </c>
      <c r="M183" s="212">
        <f>IF(K183&lt;&gt;"",L183-K183,0)</f>
        <v>0</v>
      </c>
      <c r="N183" s="213">
        <v>498.12</v>
      </c>
      <c r="O183" s="214">
        <f>IF(K183&lt;&gt;"",N183*M183,0)</f>
        <v>0</v>
      </c>
      <c r="P183">
        <f>IF(K183&lt;&gt;"",N183,0)</f>
        <v>0</v>
      </c>
    </row>
    <row r="184" spans="1:16" ht="12.75">
      <c r="A184" s="208">
        <v>840</v>
      </c>
      <c r="B184" s="75" t="s">
        <v>1073</v>
      </c>
      <c r="C184" s="76" t="s">
        <v>1340</v>
      </c>
      <c r="D184" s="77" t="s">
        <v>1444</v>
      </c>
      <c r="E184" s="78"/>
      <c r="F184" s="77"/>
      <c r="G184" s="209" t="s">
        <v>84</v>
      </c>
      <c r="H184" s="75"/>
      <c r="I184" s="77"/>
      <c r="J184" s="79">
        <v>1162.02</v>
      </c>
      <c r="K184" s="210"/>
      <c r="L184" s="211" t="s">
        <v>1073</v>
      </c>
      <c r="M184" s="212">
        <f>IF(K184&lt;&gt;"",L184-K184,0)</f>
        <v>0</v>
      </c>
      <c r="N184" s="213">
        <v>1162.02</v>
      </c>
      <c r="O184" s="214">
        <f>IF(K184&lt;&gt;"",N184*M184,0)</f>
        <v>0</v>
      </c>
      <c r="P184">
        <f>IF(K184&lt;&gt;"",N184,0)</f>
        <v>0</v>
      </c>
    </row>
    <row r="185" spans="1:16" ht="12.75">
      <c r="A185" s="208">
        <v>865</v>
      </c>
      <c r="B185" s="75" t="s">
        <v>820</v>
      </c>
      <c r="C185" s="76" t="s">
        <v>1445</v>
      </c>
      <c r="D185" s="77" t="s">
        <v>1446</v>
      </c>
      <c r="E185" s="78"/>
      <c r="F185" s="77"/>
      <c r="G185" s="209" t="s">
        <v>84</v>
      </c>
      <c r="H185" s="75"/>
      <c r="I185" s="77"/>
      <c r="J185" s="79">
        <v>3000</v>
      </c>
      <c r="K185" s="210"/>
      <c r="L185" s="211" t="s">
        <v>820</v>
      </c>
      <c r="M185" s="212">
        <f>IF(K185&lt;&gt;"",L185-K185,0)</f>
        <v>0</v>
      </c>
      <c r="N185" s="213">
        <v>3000</v>
      </c>
      <c r="O185" s="214">
        <f>IF(K185&lt;&gt;"",N185*M185,0)</f>
        <v>0</v>
      </c>
      <c r="P185">
        <f>IF(K185&lt;&gt;"",N185,0)</f>
        <v>0</v>
      </c>
    </row>
    <row r="186" spans="1:16" ht="12.75">
      <c r="A186" s="208">
        <v>866</v>
      </c>
      <c r="B186" s="75" t="s">
        <v>1036</v>
      </c>
      <c r="C186" s="76" t="s">
        <v>1447</v>
      </c>
      <c r="D186" s="77" t="s">
        <v>1448</v>
      </c>
      <c r="E186" s="78"/>
      <c r="F186" s="77"/>
      <c r="G186" s="209" t="s">
        <v>84</v>
      </c>
      <c r="H186" s="75"/>
      <c r="I186" s="77"/>
      <c r="J186" s="79">
        <v>71</v>
      </c>
      <c r="K186" s="210"/>
      <c r="L186" s="211" t="s">
        <v>1036</v>
      </c>
      <c r="M186" s="212">
        <f>IF(K186&lt;&gt;"",L186-K186,0)</f>
        <v>0</v>
      </c>
      <c r="N186" s="213">
        <v>71</v>
      </c>
      <c r="O186" s="214">
        <f>IF(K186&lt;&gt;"",N186*M186,0)</f>
        <v>0</v>
      </c>
      <c r="P186">
        <f>IF(K186&lt;&gt;"",N186,0)</f>
        <v>0</v>
      </c>
    </row>
    <row r="187" spans="1:16" ht="12.75">
      <c r="A187" s="208">
        <v>880</v>
      </c>
      <c r="B187" s="75" t="s">
        <v>1093</v>
      </c>
      <c r="C187" s="76" t="s">
        <v>1354</v>
      </c>
      <c r="D187" s="77" t="s">
        <v>1449</v>
      </c>
      <c r="E187" s="78"/>
      <c r="F187" s="77"/>
      <c r="G187" s="209" t="s">
        <v>84</v>
      </c>
      <c r="H187" s="75"/>
      <c r="I187" s="77"/>
      <c r="J187" s="79">
        <v>700</v>
      </c>
      <c r="K187" s="210"/>
      <c r="L187" s="211" t="s">
        <v>1093</v>
      </c>
      <c r="M187" s="212">
        <f>IF(K187&lt;&gt;"",L187-K187,0)</f>
        <v>0</v>
      </c>
      <c r="N187" s="213">
        <v>700</v>
      </c>
      <c r="O187" s="214">
        <f>IF(K187&lt;&gt;"",N187*M187,0)</f>
        <v>0</v>
      </c>
      <c r="P187">
        <f>IF(K187&lt;&gt;"",N187,0)</f>
        <v>0</v>
      </c>
    </row>
    <row r="188" spans="1:16" ht="12.75">
      <c r="A188" s="208">
        <v>881</v>
      </c>
      <c r="B188" s="75" t="s">
        <v>1093</v>
      </c>
      <c r="C188" s="76" t="s">
        <v>1354</v>
      </c>
      <c r="D188" s="77" t="s">
        <v>1449</v>
      </c>
      <c r="E188" s="78"/>
      <c r="F188" s="77"/>
      <c r="G188" s="209" t="s">
        <v>84</v>
      </c>
      <c r="H188" s="75"/>
      <c r="I188" s="77"/>
      <c r="J188" s="79">
        <v>700</v>
      </c>
      <c r="K188" s="210"/>
      <c r="L188" s="211" t="s">
        <v>1093</v>
      </c>
      <c r="M188" s="212">
        <f>IF(K188&lt;&gt;"",L188-K188,0)</f>
        <v>0</v>
      </c>
      <c r="N188" s="213">
        <v>700</v>
      </c>
      <c r="O188" s="214">
        <f>IF(K188&lt;&gt;"",N188*M188,0)</f>
        <v>0</v>
      </c>
      <c r="P188">
        <f>IF(K188&lt;&gt;"",N188,0)</f>
        <v>0</v>
      </c>
    </row>
    <row r="189" spans="1:16" ht="12.75">
      <c r="A189" s="208">
        <v>882</v>
      </c>
      <c r="B189" s="75" t="s">
        <v>1093</v>
      </c>
      <c r="C189" s="76" t="s">
        <v>1354</v>
      </c>
      <c r="D189" s="77" t="s">
        <v>1449</v>
      </c>
      <c r="E189" s="78"/>
      <c r="F189" s="77"/>
      <c r="G189" s="209" t="s">
        <v>84</v>
      </c>
      <c r="H189" s="75"/>
      <c r="I189" s="77"/>
      <c r="J189" s="79">
        <v>700</v>
      </c>
      <c r="K189" s="210"/>
      <c r="L189" s="211" t="s">
        <v>1093</v>
      </c>
      <c r="M189" s="212">
        <f>IF(K189&lt;&gt;"",L189-K189,0)</f>
        <v>0</v>
      </c>
      <c r="N189" s="213">
        <v>700</v>
      </c>
      <c r="O189" s="214">
        <f>IF(K189&lt;&gt;"",N189*M189,0)</f>
        <v>0</v>
      </c>
      <c r="P189">
        <f>IF(K189&lt;&gt;"",N189,0)</f>
        <v>0</v>
      </c>
    </row>
    <row r="190" spans="1:16" ht="12.75">
      <c r="A190" s="208">
        <v>883</v>
      </c>
      <c r="B190" s="75" t="s">
        <v>1093</v>
      </c>
      <c r="C190" s="76" t="s">
        <v>1354</v>
      </c>
      <c r="D190" s="77" t="s">
        <v>1449</v>
      </c>
      <c r="E190" s="78"/>
      <c r="F190" s="77"/>
      <c r="G190" s="209" t="s">
        <v>84</v>
      </c>
      <c r="H190" s="75"/>
      <c r="I190" s="77"/>
      <c r="J190" s="79">
        <v>700</v>
      </c>
      <c r="K190" s="210"/>
      <c r="L190" s="211" t="s">
        <v>1093</v>
      </c>
      <c r="M190" s="212">
        <f>IF(K190&lt;&gt;"",L190-K190,0)</f>
        <v>0</v>
      </c>
      <c r="N190" s="213">
        <v>700</v>
      </c>
      <c r="O190" s="214">
        <f>IF(K190&lt;&gt;"",N190*M190,0)</f>
        <v>0</v>
      </c>
      <c r="P190">
        <f>IF(K190&lt;&gt;"",N190,0)</f>
        <v>0</v>
      </c>
    </row>
    <row r="191" spans="1:16" ht="12.75">
      <c r="A191" s="208">
        <v>884</v>
      </c>
      <c r="B191" s="75" t="s">
        <v>1104</v>
      </c>
      <c r="C191" s="76" t="s">
        <v>1352</v>
      </c>
      <c r="D191" s="77" t="s">
        <v>1450</v>
      </c>
      <c r="E191" s="78"/>
      <c r="F191" s="77"/>
      <c r="G191" s="209" t="s">
        <v>84</v>
      </c>
      <c r="H191" s="75"/>
      <c r="I191" s="77"/>
      <c r="J191" s="79">
        <v>11719.25</v>
      </c>
      <c r="K191" s="210"/>
      <c r="L191" s="211" t="s">
        <v>1104</v>
      </c>
      <c r="M191" s="212">
        <f>IF(K191&lt;&gt;"",L191-K191,0)</f>
        <v>0</v>
      </c>
      <c r="N191" s="213">
        <v>11719.25</v>
      </c>
      <c r="O191" s="214">
        <f>IF(K191&lt;&gt;"",N191*M191,0)</f>
        <v>0</v>
      </c>
      <c r="P191">
        <f>IF(K191&lt;&gt;"",N191,0)</f>
        <v>0</v>
      </c>
    </row>
    <row r="192" spans="1:16" ht="12.75">
      <c r="A192" s="208">
        <v>885</v>
      </c>
      <c r="B192" s="75" t="s">
        <v>1104</v>
      </c>
      <c r="C192" s="76" t="s">
        <v>1331</v>
      </c>
      <c r="D192" s="77" t="s">
        <v>1451</v>
      </c>
      <c r="E192" s="78"/>
      <c r="F192" s="77"/>
      <c r="G192" s="209" t="s">
        <v>84</v>
      </c>
      <c r="H192" s="75"/>
      <c r="I192" s="77"/>
      <c r="J192" s="79">
        <v>60</v>
      </c>
      <c r="K192" s="210"/>
      <c r="L192" s="211" t="s">
        <v>1104</v>
      </c>
      <c r="M192" s="212">
        <f>IF(K192&lt;&gt;"",L192-K192,0)</f>
        <v>0</v>
      </c>
      <c r="N192" s="213">
        <v>60</v>
      </c>
      <c r="O192" s="214">
        <f>IF(K192&lt;&gt;"",N192*M192,0)</f>
        <v>0</v>
      </c>
      <c r="P192">
        <f>IF(K192&lt;&gt;"",N192,0)</f>
        <v>0</v>
      </c>
    </row>
    <row r="193" spans="1:16" ht="12.75">
      <c r="A193" s="208">
        <v>886</v>
      </c>
      <c r="B193" s="75" t="s">
        <v>1104</v>
      </c>
      <c r="C193" s="76" t="s">
        <v>1331</v>
      </c>
      <c r="D193" s="77" t="s">
        <v>1451</v>
      </c>
      <c r="E193" s="78"/>
      <c r="F193" s="77"/>
      <c r="G193" s="209" t="s">
        <v>84</v>
      </c>
      <c r="H193" s="75"/>
      <c r="I193" s="77"/>
      <c r="J193" s="79">
        <v>248.83</v>
      </c>
      <c r="K193" s="210"/>
      <c r="L193" s="211" t="s">
        <v>1104</v>
      </c>
      <c r="M193" s="212">
        <f>IF(K193&lt;&gt;"",L193-K193,0)</f>
        <v>0</v>
      </c>
      <c r="N193" s="213">
        <v>248.83</v>
      </c>
      <c r="O193" s="214">
        <f>IF(K193&lt;&gt;"",N193*M193,0)</f>
        <v>0</v>
      </c>
      <c r="P193">
        <f>IF(K193&lt;&gt;"",N193,0)</f>
        <v>0</v>
      </c>
    </row>
    <row r="194" spans="1:16" ht="12.75">
      <c r="A194" s="208">
        <v>887</v>
      </c>
      <c r="B194" s="75" t="s">
        <v>1104</v>
      </c>
      <c r="C194" s="76" t="s">
        <v>1331</v>
      </c>
      <c r="D194" s="77" t="s">
        <v>1451</v>
      </c>
      <c r="E194" s="78"/>
      <c r="F194" s="77"/>
      <c r="G194" s="209" t="s">
        <v>84</v>
      </c>
      <c r="H194" s="75"/>
      <c r="I194" s="77"/>
      <c r="J194" s="79">
        <v>50</v>
      </c>
      <c r="K194" s="210"/>
      <c r="L194" s="211" t="s">
        <v>1104</v>
      </c>
      <c r="M194" s="212">
        <f>IF(K194&lt;&gt;"",L194-K194,0)</f>
        <v>0</v>
      </c>
      <c r="N194" s="213">
        <v>50</v>
      </c>
      <c r="O194" s="214">
        <f>IF(K194&lt;&gt;"",N194*M194,0)</f>
        <v>0</v>
      </c>
      <c r="P194">
        <f>IF(K194&lt;&gt;"",N194,0)</f>
        <v>0</v>
      </c>
    </row>
    <row r="195" spans="1:16" ht="12.75">
      <c r="A195" s="208">
        <v>888</v>
      </c>
      <c r="B195" s="75" t="s">
        <v>1104</v>
      </c>
      <c r="C195" s="76" t="s">
        <v>1331</v>
      </c>
      <c r="D195" s="77" t="s">
        <v>1451</v>
      </c>
      <c r="E195" s="78"/>
      <c r="F195" s="77"/>
      <c r="G195" s="209" t="s">
        <v>84</v>
      </c>
      <c r="H195" s="75"/>
      <c r="I195" s="77"/>
      <c r="J195" s="79">
        <v>13.85</v>
      </c>
      <c r="K195" s="210"/>
      <c r="L195" s="211" t="s">
        <v>1104</v>
      </c>
      <c r="M195" s="212">
        <f>IF(K195&lt;&gt;"",L195-K195,0)</f>
        <v>0</v>
      </c>
      <c r="N195" s="213">
        <v>13.85</v>
      </c>
      <c r="O195" s="214">
        <f>IF(K195&lt;&gt;"",N195*M195,0)</f>
        <v>0</v>
      </c>
      <c r="P195">
        <f>IF(K195&lt;&gt;"",N195,0)</f>
        <v>0</v>
      </c>
    </row>
    <row r="196" spans="1:16" ht="12.75">
      <c r="A196" s="208">
        <v>889</v>
      </c>
      <c r="B196" s="75" t="s">
        <v>1104</v>
      </c>
      <c r="C196" s="76" t="s">
        <v>1331</v>
      </c>
      <c r="D196" s="77" t="s">
        <v>1451</v>
      </c>
      <c r="E196" s="78"/>
      <c r="F196" s="77"/>
      <c r="G196" s="209" t="s">
        <v>84</v>
      </c>
      <c r="H196" s="75"/>
      <c r="I196" s="77"/>
      <c r="J196" s="79">
        <v>226.08</v>
      </c>
      <c r="K196" s="210"/>
      <c r="L196" s="211" t="s">
        <v>1104</v>
      </c>
      <c r="M196" s="212">
        <f>IF(K196&lt;&gt;"",L196-K196,0)</f>
        <v>0</v>
      </c>
      <c r="N196" s="213">
        <v>226.08</v>
      </c>
      <c r="O196" s="214">
        <f>IF(K196&lt;&gt;"",N196*M196,0)</f>
        <v>0</v>
      </c>
      <c r="P196">
        <f>IF(K196&lt;&gt;"",N196,0)</f>
        <v>0</v>
      </c>
    </row>
    <row r="197" spans="1:16" ht="12.75">
      <c r="A197" s="208">
        <v>890</v>
      </c>
      <c r="B197" s="75" t="s">
        <v>1104</v>
      </c>
      <c r="C197" s="76" t="s">
        <v>1331</v>
      </c>
      <c r="D197" s="77" t="s">
        <v>1451</v>
      </c>
      <c r="E197" s="78"/>
      <c r="F197" s="77"/>
      <c r="G197" s="209" t="s">
        <v>84</v>
      </c>
      <c r="H197" s="75"/>
      <c r="I197" s="77"/>
      <c r="J197" s="79">
        <v>30</v>
      </c>
      <c r="K197" s="210"/>
      <c r="L197" s="211" t="s">
        <v>1104</v>
      </c>
      <c r="M197" s="212">
        <f>IF(K197&lt;&gt;"",L197-K197,0)</f>
        <v>0</v>
      </c>
      <c r="N197" s="213">
        <v>30</v>
      </c>
      <c r="O197" s="214">
        <f>IF(K197&lt;&gt;"",N197*M197,0)</f>
        <v>0</v>
      </c>
      <c r="P197">
        <f>IF(K197&lt;&gt;"",N197,0)</f>
        <v>0</v>
      </c>
    </row>
    <row r="198" spans="1:16" ht="12.75">
      <c r="A198" s="208">
        <v>891</v>
      </c>
      <c r="B198" s="75" t="s">
        <v>1104</v>
      </c>
      <c r="C198" s="76" t="s">
        <v>1331</v>
      </c>
      <c r="D198" s="77" t="s">
        <v>1451</v>
      </c>
      <c r="E198" s="78"/>
      <c r="F198" s="77"/>
      <c r="G198" s="209" t="s">
        <v>84</v>
      </c>
      <c r="H198" s="75"/>
      <c r="I198" s="77"/>
      <c r="J198" s="79">
        <v>32.79</v>
      </c>
      <c r="K198" s="210"/>
      <c r="L198" s="211" t="s">
        <v>1104</v>
      </c>
      <c r="M198" s="212">
        <f>IF(K198&lt;&gt;"",L198-K198,0)</f>
        <v>0</v>
      </c>
      <c r="N198" s="213">
        <v>32.79</v>
      </c>
      <c r="O198" s="214">
        <f>IF(K198&lt;&gt;"",N198*M198,0)</f>
        <v>0</v>
      </c>
      <c r="P198">
        <f>IF(K198&lt;&gt;"",N198,0)</f>
        <v>0</v>
      </c>
    </row>
    <row r="199" spans="1:16" ht="12.75">
      <c r="A199" s="208">
        <v>892</v>
      </c>
      <c r="B199" s="75" t="s">
        <v>1132</v>
      </c>
      <c r="C199" s="76" t="s">
        <v>1377</v>
      </c>
      <c r="D199" s="77" t="s">
        <v>1452</v>
      </c>
      <c r="E199" s="78"/>
      <c r="F199" s="77"/>
      <c r="G199" s="209" t="s">
        <v>84</v>
      </c>
      <c r="H199" s="75"/>
      <c r="I199" s="77"/>
      <c r="J199" s="79">
        <v>324.03</v>
      </c>
      <c r="K199" s="210"/>
      <c r="L199" s="211" t="s">
        <v>1132</v>
      </c>
      <c r="M199" s="212">
        <f>IF(K199&lt;&gt;"",L199-K199,0)</f>
        <v>0</v>
      </c>
      <c r="N199" s="213">
        <v>324.03</v>
      </c>
      <c r="O199" s="214">
        <f>IF(K199&lt;&gt;"",N199*M199,0)</f>
        <v>0</v>
      </c>
      <c r="P199">
        <f>IF(K199&lt;&gt;"",N199,0)</f>
        <v>0</v>
      </c>
    </row>
    <row r="200" spans="1:16" ht="12.75">
      <c r="A200" s="208">
        <v>897</v>
      </c>
      <c r="B200" s="75" t="s">
        <v>779</v>
      </c>
      <c r="C200" s="76" t="s">
        <v>1338</v>
      </c>
      <c r="D200" s="77" t="s">
        <v>1453</v>
      </c>
      <c r="E200" s="78"/>
      <c r="F200" s="77"/>
      <c r="G200" s="209" t="s">
        <v>84</v>
      </c>
      <c r="H200" s="75"/>
      <c r="I200" s="77"/>
      <c r="J200" s="79">
        <v>42.5</v>
      </c>
      <c r="K200" s="210"/>
      <c r="L200" s="211" t="s">
        <v>779</v>
      </c>
      <c r="M200" s="212">
        <f>IF(K200&lt;&gt;"",L200-K200,0)</f>
        <v>0</v>
      </c>
      <c r="N200" s="213">
        <v>42.5</v>
      </c>
      <c r="O200" s="214">
        <f>IF(K200&lt;&gt;"",N200*M200,0)</f>
        <v>0</v>
      </c>
      <c r="P200">
        <f>IF(K200&lt;&gt;"",N200,0)</f>
        <v>0</v>
      </c>
    </row>
    <row r="201" spans="1:16" ht="12.75">
      <c r="A201" s="208">
        <v>898</v>
      </c>
      <c r="B201" s="75" t="s">
        <v>779</v>
      </c>
      <c r="C201" s="76" t="s">
        <v>1338</v>
      </c>
      <c r="D201" s="77" t="s">
        <v>1453</v>
      </c>
      <c r="E201" s="78"/>
      <c r="F201" s="77"/>
      <c r="G201" s="209" t="s">
        <v>84</v>
      </c>
      <c r="H201" s="75"/>
      <c r="I201" s="77"/>
      <c r="J201" s="79">
        <v>210.57</v>
      </c>
      <c r="K201" s="210"/>
      <c r="L201" s="211" t="s">
        <v>779</v>
      </c>
      <c r="M201" s="212">
        <f>IF(K201&lt;&gt;"",L201-K201,0)</f>
        <v>0</v>
      </c>
      <c r="N201" s="213">
        <v>210.57</v>
      </c>
      <c r="O201" s="214">
        <f>IF(K201&lt;&gt;"",N201*M201,0)</f>
        <v>0</v>
      </c>
      <c r="P201">
        <f>IF(K201&lt;&gt;"",N201,0)</f>
        <v>0</v>
      </c>
    </row>
    <row r="202" spans="1:16" ht="12.75">
      <c r="A202" s="208">
        <v>899</v>
      </c>
      <c r="B202" s="75" t="s">
        <v>779</v>
      </c>
      <c r="C202" s="76" t="s">
        <v>1338</v>
      </c>
      <c r="D202" s="77" t="s">
        <v>1453</v>
      </c>
      <c r="E202" s="78"/>
      <c r="F202" s="77"/>
      <c r="G202" s="209" t="s">
        <v>84</v>
      </c>
      <c r="H202" s="75"/>
      <c r="I202" s="77"/>
      <c r="J202" s="79">
        <v>242.23</v>
      </c>
      <c r="K202" s="210"/>
      <c r="L202" s="211" t="s">
        <v>779</v>
      </c>
      <c r="M202" s="212">
        <f>IF(K202&lt;&gt;"",L202-K202,0)</f>
        <v>0</v>
      </c>
      <c r="N202" s="213">
        <v>242.23</v>
      </c>
      <c r="O202" s="214">
        <f>IF(K202&lt;&gt;"",N202*M202,0)</f>
        <v>0</v>
      </c>
      <c r="P202">
        <f>IF(K202&lt;&gt;"",N202,0)</f>
        <v>0</v>
      </c>
    </row>
    <row r="203" spans="1:16" ht="12.75">
      <c r="A203" s="208">
        <v>900</v>
      </c>
      <c r="B203" s="75" t="s">
        <v>779</v>
      </c>
      <c r="C203" s="76" t="s">
        <v>1338</v>
      </c>
      <c r="D203" s="77" t="s">
        <v>1453</v>
      </c>
      <c r="E203" s="78"/>
      <c r="F203" s="77"/>
      <c r="G203" s="209" t="s">
        <v>84</v>
      </c>
      <c r="H203" s="75"/>
      <c r="I203" s="77"/>
      <c r="J203" s="79">
        <v>148.55</v>
      </c>
      <c r="K203" s="210"/>
      <c r="L203" s="211" t="s">
        <v>779</v>
      </c>
      <c r="M203" s="212">
        <f>IF(K203&lt;&gt;"",L203-K203,0)</f>
        <v>0</v>
      </c>
      <c r="N203" s="213">
        <v>148.55</v>
      </c>
      <c r="O203" s="214">
        <f>IF(K203&lt;&gt;"",N203*M203,0)</f>
        <v>0</v>
      </c>
      <c r="P203">
        <f>IF(K203&lt;&gt;"",N203,0)</f>
        <v>0</v>
      </c>
    </row>
    <row r="204" spans="1:16" ht="12.75">
      <c r="A204" s="208">
        <v>901</v>
      </c>
      <c r="B204" s="75" t="s">
        <v>779</v>
      </c>
      <c r="C204" s="76" t="s">
        <v>1338</v>
      </c>
      <c r="D204" s="77" t="s">
        <v>1454</v>
      </c>
      <c r="E204" s="78"/>
      <c r="F204" s="77"/>
      <c r="G204" s="209" t="s">
        <v>84</v>
      </c>
      <c r="H204" s="75"/>
      <c r="I204" s="77"/>
      <c r="J204" s="79">
        <v>42.34</v>
      </c>
      <c r="K204" s="210"/>
      <c r="L204" s="211" t="s">
        <v>779</v>
      </c>
      <c r="M204" s="212">
        <f>IF(K204&lt;&gt;"",L204-K204,0)</f>
        <v>0</v>
      </c>
      <c r="N204" s="213">
        <v>42.34</v>
      </c>
      <c r="O204" s="214">
        <f>IF(K204&lt;&gt;"",N204*M204,0)</f>
        <v>0</v>
      </c>
      <c r="P204">
        <f>IF(K204&lt;&gt;"",N204,0)</f>
        <v>0</v>
      </c>
    </row>
    <row r="205" spans="1:16" ht="12.75">
      <c r="A205" s="208">
        <v>902</v>
      </c>
      <c r="B205" s="75" t="s">
        <v>779</v>
      </c>
      <c r="C205" s="76" t="s">
        <v>1338</v>
      </c>
      <c r="D205" s="77" t="s">
        <v>1453</v>
      </c>
      <c r="E205" s="78"/>
      <c r="F205" s="77"/>
      <c r="G205" s="209" t="s">
        <v>84</v>
      </c>
      <c r="H205" s="75"/>
      <c r="I205" s="77"/>
      <c r="J205" s="79">
        <v>98.77</v>
      </c>
      <c r="K205" s="210"/>
      <c r="L205" s="211" t="s">
        <v>779</v>
      </c>
      <c r="M205" s="212">
        <f>IF(K205&lt;&gt;"",L205-K205,0)</f>
        <v>0</v>
      </c>
      <c r="N205" s="213">
        <v>98.77</v>
      </c>
      <c r="O205" s="214">
        <f>IF(K205&lt;&gt;"",N205*M205,0)</f>
        <v>0</v>
      </c>
      <c r="P205">
        <f>IF(K205&lt;&gt;"",N205,0)</f>
        <v>0</v>
      </c>
    </row>
    <row r="206" spans="1:16" ht="12.75">
      <c r="A206" s="208">
        <v>908</v>
      </c>
      <c r="B206" s="75" t="s">
        <v>779</v>
      </c>
      <c r="C206" s="76" t="s">
        <v>1429</v>
      </c>
      <c r="D206" s="77" t="s">
        <v>1455</v>
      </c>
      <c r="E206" s="78"/>
      <c r="F206" s="77"/>
      <c r="G206" s="209" t="s">
        <v>84</v>
      </c>
      <c r="H206" s="75"/>
      <c r="I206" s="77"/>
      <c r="J206" s="79">
        <v>118.55</v>
      </c>
      <c r="K206" s="210"/>
      <c r="L206" s="211" t="s">
        <v>779</v>
      </c>
      <c r="M206" s="212">
        <f>IF(K206&lt;&gt;"",L206-K206,0)</f>
        <v>0</v>
      </c>
      <c r="N206" s="213">
        <v>118.55</v>
      </c>
      <c r="O206" s="214">
        <f>IF(K206&lt;&gt;"",N206*M206,0)</f>
        <v>0</v>
      </c>
      <c r="P206">
        <f>IF(K206&lt;&gt;"",N206,0)</f>
        <v>0</v>
      </c>
    </row>
    <row r="207" spans="1:16" ht="12.75">
      <c r="A207" s="208">
        <v>960</v>
      </c>
      <c r="B207" s="75" t="s">
        <v>1113</v>
      </c>
      <c r="C207" s="76" t="s">
        <v>1340</v>
      </c>
      <c r="D207" s="77" t="s">
        <v>1456</v>
      </c>
      <c r="E207" s="78"/>
      <c r="F207" s="77"/>
      <c r="G207" s="209" t="s">
        <v>84</v>
      </c>
      <c r="H207" s="75"/>
      <c r="I207" s="77"/>
      <c r="J207" s="79">
        <v>1162.02</v>
      </c>
      <c r="K207" s="210"/>
      <c r="L207" s="211" t="s">
        <v>1113</v>
      </c>
      <c r="M207" s="212">
        <f>IF(K207&lt;&gt;"",L207-K207,0)</f>
        <v>0</v>
      </c>
      <c r="N207" s="213">
        <v>1162.02</v>
      </c>
      <c r="O207" s="214">
        <f>IF(K207&lt;&gt;"",N207*M207,0)</f>
        <v>0</v>
      </c>
      <c r="P207">
        <f>IF(K207&lt;&gt;"",N207,0)</f>
        <v>0</v>
      </c>
    </row>
    <row r="208" spans="1:16" ht="12.75">
      <c r="A208" s="208">
        <v>973</v>
      </c>
      <c r="B208" s="75" t="s">
        <v>1112</v>
      </c>
      <c r="C208" s="76" t="s">
        <v>1342</v>
      </c>
      <c r="D208" s="77" t="s">
        <v>1343</v>
      </c>
      <c r="E208" s="78"/>
      <c r="F208" s="77"/>
      <c r="G208" s="209" t="s">
        <v>84</v>
      </c>
      <c r="H208" s="75"/>
      <c r="I208" s="77"/>
      <c r="J208" s="79">
        <v>46.06</v>
      </c>
      <c r="K208" s="210"/>
      <c r="L208" s="211" t="s">
        <v>1112</v>
      </c>
      <c r="M208" s="212">
        <f>IF(K208&lt;&gt;"",L208-K208,0)</f>
        <v>0</v>
      </c>
      <c r="N208" s="213">
        <v>46.06</v>
      </c>
      <c r="O208" s="214">
        <f>IF(K208&lt;&gt;"",N208*M208,0)</f>
        <v>0</v>
      </c>
      <c r="P208">
        <f>IF(K208&lt;&gt;"",N208,0)</f>
        <v>0</v>
      </c>
    </row>
    <row r="209" spans="1:16" ht="12.75">
      <c r="A209" s="208">
        <v>974</v>
      </c>
      <c r="B209" s="75" t="s">
        <v>1177</v>
      </c>
      <c r="C209" s="76" t="s">
        <v>1457</v>
      </c>
      <c r="D209" s="77" t="s">
        <v>1448</v>
      </c>
      <c r="E209" s="78"/>
      <c r="F209" s="77"/>
      <c r="G209" s="209" t="s">
        <v>84</v>
      </c>
      <c r="H209" s="75"/>
      <c r="I209" s="77"/>
      <c r="J209" s="79">
        <v>67</v>
      </c>
      <c r="K209" s="210"/>
      <c r="L209" s="211" t="s">
        <v>1177</v>
      </c>
      <c r="M209" s="212">
        <f>IF(K209&lt;&gt;"",L209-K209,0)</f>
        <v>0</v>
      </c>
      <c r="N209" s="213">
        <v>67</v>
      </c>
      <c r="O209" s="214">
        <f>IF(K209&lt;&gt;"",N209*M209,0)</f>
        <v>0</v>
      </c>
      <c r="P209">
        <f>IF(K209&lt;&gt;"",N209,0)</f>
        <v>0</v>
      </c>
    </row>
    <row r="210" spans="1:16" ht="12.75">
      <c r="A210" s="208">
        <v>975</v>
      </c>
      <c r="B210" s="75" t="s">
        <v>1177</v>
      </c>
      <c r="C210" s="76" t="s">
        <v>1458</v>
      </c>
      <c r="D210" s="77" t="s">
        <v>1459</v>
      </c>
      <c r="E210" s="78"/>
      <c r="F210" s="77"/>
      <c r="G210" s="209" t="s">
        <v>84</v>
      </c>
      <c r="H210" s="75"/>
      <c r="I210" s="77"/>
      <c r="J210" s="79">
        <v>50</v>
      </c>
      <c r="K210" s="210"/>
      <c r="L210" s="211" t="s">
        <v>1177</v>
      </c>
      <c r="M210" s="212">
        <f>IF(K210&lt;&gt;"",L210-K210,0)</f>
        <v>0</v>
      </c>
      <c r="N210" s="213">
        <v>50</v>
      </c>
      <c r="O210" s="214">
        <f>IF(K210&lt;&gt;"",N210*M210,0)</f>
        <v>0</v>
      </c>
      <c r="P210">
        <f>IF(K210&lt;&gt;"",N210,0)</f>
        <v>0</v>
      </c>
    </row>
    <row r="211" spans="1:16" ht="12.75">
      <c r="A211" s="208">
        <v>977</v>
      </c>
      <c r="B211" s="75" t="s">
        <v>1197</v>
      </c>
      <c r="C211" s="76" t="s">
        <v>220</v>
      </c>
      <c r="D211" s="77" t="s">
        <v>1460</v>
      </c>
      <c r="E211" s="78"/>
      <c r="F211" s="77"/>
      <c r="G211" s="209" t="s">
        <v>84</v>
      </c>
      <c r="H211" s="75"/>
      <c r="I211" s="77"/>
      <c r="J211" s="79">
        <v>52.08</v>
      </c>
      <c r="K211" s="210"/>
      <c r="L211" s="211" t="s">
        <v>1197</v>
      </c>
      <c r="M211" s="212">
        <f>IF(K211&lt;&gt;"",L211-K211,0)</f>
        <v>0</v>
      </c>
      <c r="N211" s="213">
        <v>52.08</v>
      </c>
      <c r="O211" s="214">
        <f>IF(K211&lt;&gt;"",N211*M211,0)</f>
        <v>0</v>
      </c>
      <c r="P211">
        <f>IF(K211&lt;&gt;"",N211,0)</f>
        <v>0</v>
      </c>
    </row>
    <row r="212" spans="1:16" ht="12.75">
      <c r="A212" s="208">
        <v>979</v>
      </c>
      <c r="B212" s="75" t="s">
        <v>1197</v>
      </c>
      <c r="C212" s="76" t="s">
        <v>1370</v>
      </c>
      <c r="D212" s="77" t="s">
        <v>1461</v>
      </c>
      <c r="E212" s="78"/>
      <c r="F212" s="77"/>
      <c r="G212" s="209" t="s">
        <v>84</v>
      </c>
      <c r="H212" s="75"/>
      <c r="I212" s="77"/>
      <c r="J212" s="79">
        <v>188</v>
      </c>
      <c r="K212" s="210"/>
      <c r="L212" s="211" t="s">
        <v>1197</v>
      </c>
      <c r="M212" s="212">
        <f>IF(K212&lt;&gt;"",L212-K212,0)</f>
        <v>0</v>
      </c>
      <c r="N212" s="213">
        <v>188</v>
      </c>
      <c r="O212" s="214">
        <f>IF(K212&lt;&gt;"",N212*M212,0)</f>
        <v>0</v>
      </c>
      <c r="P212">
        <f>IF(K212&lt;&gt;"",N212,0)</f>
        <v>0</v>
      </c>
    </row>
    <row r="213" spans="1:16" ht="12.75">
      <c r="A213" s="208">
        <v>1005</v>
      </c>
      <c r="B213" s="75" t="s">
        <v>1192</v>
      </c>
      <c r="C213" s="76" t="s">
        <v>1342</v>
      </c>
      <c r="D213" s="77" t="s">
        <v>1343</v>
      </c>
      <c r="E213" s="78"/>
      <c r="F213" s="77"/>
      <c r="G213" s="209" t="s">
        <v>84</v>
      </c>
      <c r="H213" s="75"/>
      <c r="I213" s="77"/>
      <c r="J213" s="79">
        <v>68.61</v>
      </c>
      <c r="K213" s="210"/>
      <c r="L213" s="211" t="s">
        <v>1192</v>
      </c>
      <c r="M213" s="212">
        <f>IF(K213&lt;&gt;"",L213-K213,0)</f>
        <v>0</v>
      </c>
      <c r="N213" s="213">
        <v>68.61</v>
      </c>
      <c r="O213" s="214">
        <f>IF(K213&lt;&gt;"",N213*M213,0)</f>
        <v>0</v>
      </c>
      <c r="P213">
        <f>IF(K213&lt;&gt;"",N213,0)</f>
        <v>0</v>
      </c>
    </row>
    <row r="214" spans="1:16" ht="12.75">
      <c r="A214" s="208">
        <v>1006</v>
      </c>
      <c r="B214" s="75" t="s">
        <v>1138</v>
      </c>
      <c r="C214" s="76" t="s">
        <v>1377</v>
      </c>
      <c r="D214" s="77" t="s">
        <v>1462</v>
      </c>
      <c r="E214" s="78"/>
      <c r="F214" s="77"/>
      <c r="G214" s="209" t="s">
        <v>84</v>
      </c>
      <c r="H214" s="75"/>
      <c r="I214" s="77"/>
      <c r="J214" s="79">
        <v>123.34</v>
      </c>
      <c r="K214" s="210"/>
      <c r="L214" s="211" t="s">
        <v>1138</v>
      </c>
      <c r="M214" s="212">
        <f>IF(K214&lt;&gt;"",L214-K214,0)</f>
        <v>0</v>
      </c>
      <c r="N214" s="213">
        <v>123.34</v>
      </c>
      <c r="O214" s="214">
        <f>IF(K214&lt;&gt;"",N214*M214,0)</f>
        <v>0</v>
      </c>
      <c r="P214">
        <f>IF(K214&lt;&gt;"",N214,0)</f>
        <v>0</v>
      </c>
    </row>
    <row r="215" spans="1:16" ht="12.75">
      <c r="A215" s="208">
        <v>1020</v>
      </c>
      <c r="B215" s="75" t="s">
        <v>1138</v>
      </c>
      <c r="C215" s="76" t="s">
        <v>1340</v>
      </c>
      <c r="D215" s="77" t="s">
        <v>1463</v>
      </c>
      <c r="E215" s="78"/>
      <c r="F215" s="77"/>
      <c r="G215" s="209" t="s">
        <v>84</v>
      </c>
      <c r="H215" s="75"/>
      <c r="I215" s="77"/>
      <c r="J215" s="79">
        <v>1162.02</v>
      </c>
      <c r="K215" s="210"/>
      <c r="L215" s="211" t="s">
        <v>1138</v>
      </c>
      <c r="M215" s="212">
        <f>IF(K215&lt;&gt;"",L215-K215,0)</f>
        <v>0</v>
      </c>
      <c r="N215" s="213">
        <v>1162.02</v>
      </c>
      <c r="O215" s="214">
        <f>IF(K215&lt;&gt;"",N215*M215,0)</f>
        <v>0</v>
      </c>
      <c r="P215">
        <f>IF(K215&lt;&gt;"",N215,0)</f>
        <v>0</v>
      </c>
    </row>
    <row r="216" spans="1:16" ht="12.75">
      <c r="A216" s="208">
        <v>1033</v>
      </c>
      <c r="B216" s="75" t="s">
        <v>1138</v>
      </c>
      <c r="C216" s="76" t="s">
        <v>1338</v>
      </c>
      <c r="D216" s="77" t="s">
        <v>1464</v>
      </c>
      <c r="E216" s="78"/>
      <c r="F216" s="77"/>
      <c r="G216" s="209" t="s">
        <v>84</v>
      </c>
      <c r="H216" s="75"/>
      <c r="I216" s="77"/>
      <c r="J216" s="79">
        <v>42.5</v>
      </c>
      <c r="K216" s="210"/>
      <c r="L216" s="211" t="s">
        <v>1138</v>
      </c>
      <c r="M216" s="212">
        <f>IF(K216&lt;&gt;"",L216-K216,0)</f>
        <v>0</v>
      </c>
      <c r="N216" s="213">
        <v>42.5</v>
      </c>
      <c r="O216" s="214">
        <f>IF(K216&lt;&gt;"",N216*M216,0)</f>
        <v>0</v>
      </c>
      <c r="P216">
        <f>IF(K216&lt;&gt;"",N216,0)</f>
        <v>0</v>
      </c>
    </row>
    <row r="217" spans="1:16" ht="12.75">
      <c r="A217" s="208">
        <v>1034</v>
      </c>
      <c r="B217" s="75" t="s">
        <v>1138</v>
      </c>
      <c r="C217" s="76" t="s">
        <v>1338</v>
      </c>
      <c r="D217" s="77" t="s">
        <v>1464</v>
      </c>
      <c r="E217" s="78"/>
      <c r="F217" s="77"/>
      <c r="G217" s="209" t="s">
        <v>84</v>
      </c>
      <c r="H217" s="75"/>
      <c r="I217" s="77"/>
      <c r="J217" s="79">
        <v>210.57</v>
      </c>
      <c r="K217" s="210"/>
      <c r="L217" s="211" t="s">
        <v>1138</v>
      </c>
      <c r="M217" s="212">
        <f>IF(K217&lt;&gt;"",L217-K217,0)</f>
        <v>0</v>
      </c>
      <c r="N217" s="213">
        <v>210.57</v>
      </c>
      <c r="O217" s="214">
        <f>IF(K217&lt;&gt;"",N217*M217,0)</f>
        <v>0</v>
      </c>
      <c r="P217">
        <f>IF(K217&lt;&gt;"",N217,0)</f>
        <v>0</v>
      </c>
    </row>
    <row r="218" spans="1:16" ht="12.75">
      <c r="A218" s="208">
        <v>1035</v>
      </c>
      <c r="B218" s="75" t="s">
        <v>1138</v>
      </c>
      <c r="C218" s="76" t="s">
        <v>1338</v>
      </c>
      <c r="D218" s="77" t="s">
        <v>1464</v>
      </c>
      <c r="E218" s="78"/>
      <c r="F218" s="77"/>
      <c r="G218" s="209" t="s">
        <v>84</v>
      </c>
      <c r="H218" s="75"/>
      <c r="I218" s="77"/>
      <c r="J218" s="79">
        <v>242.23</v>
      </c>
      <c r="K218" s="210"/>
      <c r="L218" s="211" t="s">
        <v>1138</v>
      </c>
      <c r="M218" s="212">
        <f>IF(K218&lt;&gt;"",L218-K218,0)</f>
        <v>0</v>
      </c>
      <c r="N218" s="213">
        <v>242.23</v>
      </c>
      <c r="O218" s="214">
        <f>IF(K218&lt;&gt;"",N218*M218,0)</f>
        <v>0</v>
      </c>
      <c r="P218">
        <f>IF(K218&lt;&gt;"",N218,0)</f>
        <v>0</v>
      </c>
    </row>
    <row r="219" spans="1:16" ht="12.75">
      <c r="A219" s="208">
        <v>1036</v>
      </c>
      <c r="B219" s="75" t="s">
        <v>1138</v>
      </c>
      <c r="C219" s="76" t="s">
        <v>1338</v>
      </c>
      <c r="D219" s="77" t="s">
        <v>1464</v>
      </c>
      <c r="E219" s="78"/>
      <c r="F219" s="77"/>
      <c r="G219" s="209" t="s">
        <v>84</v>
      </c>
      <c r="H219" s="75"/>
      <c r="I219" s="77"/>
      <c r="J219" s="79">
        <v>148.55</v>
      </c>
      <c r="K219" s="210"/>
      <c r="L219" s="211" t="s">
        <v>1138</v>
      </c>
      <c r="M219" s="212">
        <f>IF(K219&lt;&gt;"",L219-K219,0)</f>
        <v>0</v>
      </c>
      <c r="N219" s="213">
        <v>148.55</v>
      </c>
      <c r="O219" s="214">
        <f>IF(K219&lt;&gt;"",N219*M219,0)</f>
        <v>0</v>
      </c>
      <c r="P219">
        <f>IF(K219&lt;&gt;"",N219,0)</f>
        <v>0</v>
      </c>
    </row>
    <row r="220" spans="1:16" ht="12.75">
      <c r="A220" s="208">
        <v>1038</v>
      </c>
      <c r="B220" s="75" t="s">
        <v>1138</v>
      </c>
      <c r="C220" s="76" t="s">
        <v>1338</v>
      </c>
      <c r="D220" s="77" t="s">
        <v>1464</v>
      </c>
      <c r="E220" s="78"/>
      <c r="F220" s="77"/>
      <c r="G220" s="209" t="s">
        <v>84</v>
      </c>
      <c r="H220" s="75"/>
      <c r="I220" s="77"/>
      <c r="J220" s="79">
        <v>98.77</v>
      </c>
      <c r="K220" s="210"/>
      <c r="L220" s="211" t="s">
        <v>1138</v>
      </c>
      <c r="M220" s="212">
        <f>IF(K220&lt;&gt;"",L220-K220,0)</f>
        <v>0</v>
      </c>
      <c r="N220" s="213">
        <v>98.77</v>
      </c>
      <c r="O220" s="214">
        <f>IF(K220&lt;&gt;"",N220*M220,0)</f>
        <v>0</v>
      </c>
      <c r="P220">
        <f>IF(K220&lt;&gt;"",N220,0)</f>
        <v>0</v>
      </c>
    </row>
    <row r="221" spans="1:16" ht="12.75">
      <c r="A221" s="208">
        <v>1041</v>
      </c>
      <c r="B221" s="75" t="s">
        <v>1160</v>
      </c>
      <c r="C221" s="76" t="s">
        <v>1338</v>
      </c>
      <c r="D221" s="77" t="s">
        <v>1465</v>
      </c>
      <c r="E221" s="78"/>
      <c r="F221" s="77"/>
      <c r="G221" s="209" t="s">
        <v>84</v>
      </c>
      <c r="H221" s="75"/>
      <c r="I221" s="77"/>
      <c r="J221" s="79">
        <v>42.5</v>
      </c>
      <c r="K221" s="210"/>
      <c r="L221" s="211" t="s">
        <v>1160</v>
      </c>
      <c r="M221" s="212">
        <f>IF(K221&lt;&gt;"",L221-K221,0)</f>
        <v>0</v>
      </c>
      <c r="N221" s="213">
        <v>42.5</v>
      </c>
      <c r="O221" s="214">
        <f>IF(K221&lt;&gt;"",N221*M221,0)</f>
        <v>0</v>
      </c>
      <c r="P221">
        <f>IF(K221&lt;&gt;"",N221,0)</f>
        <v>0</v>
      </c>
    </row>
    <row r="222" spans="1:16" ht="12.75">
      <c r="A222" s="208">
        <v>1042</v>
      </c>
      <c r="B222" s="75" t="s">
        <v>1160</v>
      </c>
      <c r="C222" s="76" t="s">
        <v>1338</v>
      </c>
      <c r="D222" s="77" t="s">
        <v>1465</v>
      </c>
      <c r="E222" s="78"/>
      <c r="F222" s="77"/>
      <c r="G222" s="209" t="s">
        <v>84</v>
      </c>
      <c r="H222" s="75"/>
      <c r="I222" s="77"/>
      <c r="J222" s="79">
        <v>210.57</v>
      </c>
      <c r="K222" s="210"/>
      <c r="L222" s="211" t="s">
        <v>1160</v>
      </c>
      <c r="M222" s="212">
        <f>IF(K222&lt;&gt;"",L222-K222,0)</f>
        <v>0</v>
      </c>
      <c r="N222" s="213">
        <v>210.57</v>
      </c>
      <c r="O222" s="214">
        <f>IF(K222&lt;&gt;"",N222*M222,0)</f>
        <v>0</v>
      </c>
      <c r="P222">
        <f>IF(K222&lt;&gt;"",N222,0)</f>
        <v>0</v>
      </c>
    </row>
    <row r="223" spans="1:16" ht="12.75">
      <c r="A223" s="208">
        <v>1043</v>
      </c>
      <c r="B223" s="75" t="s">
        <v>1160</v>
      </c>
      <c r="C223" s="76" t="s">
        <v>1338</v>
      </c>
      <c r="D223" s="77" t="s">
        <v>1465</v>
      </c>
      <c r="E223" s="78"/>
      <c r="F223" s="77"/>
      <c r="G223" s="209" t="s">
        <v>84</v>
      </c>
      <c r="H223" s="75"/>
      <c r="I223" s="77"/>
      <c r="J223" s="79">
        <v>242.23</v>
      </c>
      <c r="K223" s="210"/>
      <c r="L223" s="211" t="s">
        <v>1160</v>
      </c>
      <c r="M223" s="212">
        <f>IF(K223&lt;&gt;"",L223-K223,0)</f>
        <v>0</v>
      </c>
      <c r="N223" s="213">
        <v>242.23</v>
      </c>
      <c r="O223" s="214">
        <f>IF(K223&lt;&gt;"",N223*M223,0)</f>
        <v>0</v>
      </c>
      <c r="P223">
        <f>IF(K223&lt;&gt;"",N223,0)</f>
        <v>0</v>
      </c>
    </row>
    <row r="224" spans="1:16" ht="12.75">
      <c r="A224" s="208">
        <v>1044</v>
      </c>
      <c r="B224" s="75" t="s">
        <v>1160</v>
      </c>
      <c r="C224" s="76" t="s">
        <v>1338</v>
      </c>
      <c r="D224" s="77" t="s">
        <v>1465</v>
      </c>
      <c r="E224" s="78"/>
      <c r="F224" s="77"/>
      <c r="G224" s="209" t="s">
        <v>84</v>
      </c>
      <c r="H224" s="75"/>
      <c r="I224" s="77"/>
      <c r="J224" s="79">
        <v>148.54</v>
      </c>
      <c r="K224" s="210"/>
      <c r="L224" s="211" t="s">
        <v>1160</v>
      </c>
      <c r="M224" s="212">
        <f>IF(K224&lt;&gt;"",L224-K224,0)</f>
        <v>0</v>
      </c>
      <c r="N224" s="213">
        <v>148.54</v>
      </c>
      <c r="O224" s="214">
        <f>IF(K224&lt;&gt;"",N224*M224,0)</f>
        <v>0</v>
      </c>
      <c r="P224">
        <f>IF(K224&lt;&gt;"",N224,0)</f>
        <v>0</v>
      </c>
    </row>
    <row r="225" spans="1:16" ht="12.75">
      <c r="A225" s="208">
        <v>1045</v>
      </c>
      <c r="B225" s="75" t="s">
        <v>1160</v>
      </c>
      <c r="C225" s="76" t="s">
        <v>1338</v>
      </c>
      <c r="D225" s="77" t="s">
        <v>1465</v>
      </c>
      <c r="E225" s="78"/>
      <c r="F225" s="77"/>
      <c r="G225" s="209" t="s">
        <v>84</v>
      </c>
      <c r="H225" s="75"/>
      <c r="I225" s="77"/>
      <c r="J225" s="79">
        <v>98.77</v>
      </c>
      <c r="K225" s="210"/>
      <c r="L225" s="211" t="s">
        <v>1160</v>
      </c>
      <c r="M225" s="212">
        <f>IF(K225&lt;&gt;"",L225-K225,0)</f>
        <v>0</v>
      </c>
      <c r="N225" s="213">
        <v>98.77</v>
      </c>
      <c r="O225" s="214">
        <f>IF(K225&lt;&gt;"",N225*M225,0)</f>
        <v>0</v>
      </c>
      <c r="P225">
        <f>IF(K225&lt;&gt;"",N225,0)</f>
        <v>0</v>
      </c>
    </row>
    <row r="226" spans="1:16" ht="12.75">
      <c r="A226" s="208">
        <v>1047</v>
      </c>
      <c r="B226" s="75" t="s">
        <v>1160</v>
      </c>
      <c r="C226" s="76" t="s">
        <v>1338</v>
      </c>
      <c r="D226" s="77" t="s">
        <v>1466</v>
      </c>
      <c r="E226" s="78"/>
      <c r="F226" s="77"/>
      <c r="G226" s="209" t="s">
        <v>84</v>
      </c>
      <c r="H226" s="75"/>
      <c r="I226" s="77"/>
      <c r="J226" s="79">
        <v>91.8</v>
      </c>
      <c r="K226" s="210"/>
      <c r="L226" s="211" t="s">
        <v>1160</v>
      </c>
      <c r="M226" s="212">
        <f>IF(K226&lt;&gt;"",L226-K226,0)</f>
        <v>0</v>
      </c>
      <c r="N226" s="213">
        <v>91.8</v>
      </c>
      <c r="O226" s="214">
        <f>IF(K226&lt;&gt;"",N226*M226,0)</f>
        <v>0</v>
      </c>
      <c r="P226">
        <f>IF(K226&lt;&gt;"",N226,0)</f>
        <v>0</v>
      </c>
    </row>
    <row r="227" spans="1:16" ht="12.75">
      <c r="A227" s="208">
        <v>1048</v>
      </c>
      <c r="B227" s="75" t="s">
        <v>1160</v>
      </c>
      <c r="C227" s="76" t="s">
        <v>1338</v>
      </c>
      <c r="D227" s="77" t="s">
        <v>1466</v>
      </c>
      <c r="E227" s="78"/>
      <c r="F227" s="77"/>
      <c r="G227" s="209" t="s">
        <v>84</v>
      </c>
      <c r="H227" s="75"/>
      <c r="I227" s="77"/>
      <c r="J227" s="79">
        <v>59.02</v>
      </c>
      <c r="K227" s="210"/>
      <c r="L227" s="211" t="s">
        <v>1160</v>
      </c>
      <c r="M227" s="212">
        <f>IF(K227&lt;&gt;"",L227-K227,0)</f>
        <v>0</v>
      </c>
      <c r="N227" s="213">
        <v>59.02</v>
      </c>
      <c r="O227" s="214">
        <f>IF(K227&lt;&gt;"",N227*M227,0)</f>
        <v>0</v>
      </c>
      <c r="P227">
        <f>IF(K227&lt;&gt;"",N227,0)</f>
        <v>0</v>
      </c>
    </row>
    <row r="228" spans="1:16" ht="12.75">
      <c r="A228" s="208">
        <v>1049</v>
      </c>
      <c r="B228" s="75" t="s">
        <v>1160</v>
      </c>
      <c r="C228" s="76" t="s">
        <v>1338</v>
      </c>
      <c r="D228" s="77" t="s">
        <v>1466</v>
      </c>
      <c r="E228" s="78"/>
      <c r="F228" s="77"/>
      <c r="G228" s="209" t="s">
        <v>84</v>
      </c>
      <c r="H228" s="75"/>
      <c r="I228" s="77"/>
      <c r="J228" s="79">
        <v>12.38</v>
      </c>
      <c r="K228" s="210"/>
      <c r="L228" s="211" t="s">
        <v>1160</v>
      </c>
      <c r="M228" s="212">
        <f>IF(K228&lt;&gt;"",L228-K228,0)</f>
        <v>0</v>
      </c>
      <c r="N228" s="213">
        <v>12.38</v>
      </c>
      <c r="O228" s="214">
        <f>IF(K228&lt;&gt;"",N228*M228,0)</f>
        <v>0</v>
      </c>
      <c r="P228">
        <f>IF(K228&lt;&gt;"",N228,0)</f>
        <v>0</v>
      </c>
    </row>
    <row r="229" spans="1:16" ht="12.75">
      <c r="A229" s="208">
        <v>1050</v>
      </c>
      <c r="B229" s="75" t="s">
        <v>1160</v>
      </c>
      <c r="C229" s="76" t="s">
        <v>1338</v>
      </c>
      <c r="D229" s="77" t="s">
        <v>1466</v>
      </c>
      <c r="E229" s="78"/>
      <c r="F229" s="77"/>
      <c r="G229" s="209" t="s">
        <v>84</v>
      </c>
      <c r="H229" s="75"/>
      <c r="I229" s="77"/>
      <c r="J229" s="79">
        <v>153</v>
      </c>
      <c r="K229" s="210"/>
      <c r="L229" s="211" t="s">
        <v>1160</v>
      </c>
      <c r="M229" s="212">
        <f>IF(K229&lt;&gt;"",L229-K229,0)</f>
        <v>0</v>
      </c>
      <c r="N229" s="213">
        <v>153</v>
      </c>
      <c r="O229" s="214">
        <f>IF(K229&lt;&gt;"",N229*M229,0)</f>
        <v>0</v>
      </c>
      <c r="P229">
        <f>IF(K229&lt;&gt;"",N229,0)</f>
        <v>0</v>
      </c>
    </row>
    <row r="230" spans="1:16" ht="12.75">
      <c r="A230" s="208">
        <v>1081</v>
      </c>
      <c r="B230" s="75" t="s">
        <v>1184</v>
      </c>
      <c r="C230" s="76" t="s">
        <v>1414</v>
      </c>
      <c r="D230" s="77" t="s">
        <v>1142</v>
      </c>
      <c r="E230" s="78"/>
      <c r="F230" s="77"/>
      <c r="G230" s="209" t="s">
        <v>84</v>
      </c>
      <c r="H230" s="75"/>
      <c r="I230" s="77"/>
      <c r="J230" s="79">
        <v>270.05</v>
      </c>
      <c r="K230" s="210"/>
      <c r="L230" s="211" t="s">
        <v>1184</v>
      </c>
      <c r="M230" s="212">
        <f>IF(K230&lt;&gt;"",L230-K230,0)</f>
        <v>0</v>
      </c>
      <c r="N230" s="213">
        <v>270.05</v>
      </c>
      <c r="O230" s="214">
        <f>IF(K230&lt;&gt;"",N230*M230,0)</f>
        <v>0</v>
      </c>
      <c r="P230">
        <f>IF(K230&lt;&gt;"",N230,0)</f>
        <v>0</v>
      </c>
    </row>
    <row r="231" spans="1:16" ht="12.75">
      <c r="A231" s="208">
        <v>1082</v>
      </c>
      <c r="B231" s="75" t="s">
        <v>1220</v>
      </c>
      <c r="C231" s="76" t="s">
        <v>1347</v>
      </c>
      <c r="D231" s="77" t="s">
        <v>1467</v>
      </c>
      <c r="E231" s="78"/>
      <c r="F231" s="77"/>
      <c r="G231" s="209" t="s">
        <v>1229</v>
      </c>
      <c r="H231" s="75"/>
      <c r="I231" s="77"/>
      <c r="J231" s="79">
        <v>573</v>
      </c>
      <c r="K231" s="210"/>
      <c r="L231" s="211" t="s">
        <v>1220</v>
      </c>
      <c r="M231" s="212">
        <f>IF(K231&lt;&gt;"",L231-K231,0)</f>
        <v>0</v>
      </c>
      <c r="N231" s="213">
        <v>573</v>
      </c>
      <c r="O231" s="214">
        <f>IF(K231&lt;&gt;"",N231*M231,0)</f>
        <v>0</v>
      </c>
      <c r="P231">
        <f>IF(K231&lt;&gt;"",N231,0)</f>
        <v>0</v>
      </c>
    </row>
    <row r="232" spans="1:16" ht="12.75">
      <c r="A232" s="208">
        <v>1083</v>
      </c>
      <c r="B232" s="75" t="s">
        <v>1220</v>
      </c>
      <c r="C232" s="76" t="s">
        <v>1347</v>
      </c>
      <c r="D232" s="77" t="s">
        <v>1467</v>
      </c>
      <c r="E232" s="78"/>
      <c r="F232" s="77"/>
      <c r="G232" s="209" t="s">
        <v>84</v>
      </c>
      <c r="H232" s="75"/>
      <c r="I232" s="77"/>
      <c r="J232" s="79">
        <v>203.96</v>
      </c>
      <c r="K232" s="210"/>
      <c r="L232" s="211" t="s">
        <v>1220</v>
      </c>
      <c r="M232" s="212">
        <f>IF(K232&lt;&gt;"",L232-K232,0)</f>
        <v>0</v>
      </c>
      <c r="N232" s="213">
        <v>203.96</v>
      </c>
      <c r="O232" s="214">
        <f>IF(K232&lt;&gt;"",N232*M232,0)</f>
        <v>0</v>
      </c>
      <c r="P232">
        <f>IF(K232&lt;&gt;"",N232,0)</f>
        <v>0</v>
      </c>
    </row>
    <row r="233" spans="1:16" ht="12.75">
      <c r="A233" s="208">
        <v>1084</v>
      </c>
      <c r="B233" s="75" t="s">
        <v>1220</v>
      </c>
      <c r="C233" s="76" t="s">
        <v>1347</v>
      </c>
      <c r="D233" s="77" t="s">
        <v>1467</v>
      </c>
      <c r="E233" s="78"/>
      <c r="F233" s="77"/>
      <c r="G233" s="209" t="s">
        <v>84</v>
      </c>
      <c r="H233" s="75"/>
      <c r="I233" s="77"/>
      <c r="J233" s="79">
        <v>225</v>
      </c>
      <c r="K233" s="210"/>
      <c r="L233" s="211" t="s">
        <v>1220</v>
      </c>
      <c r="M233" s="212">
        <f>IF(K233&lt;&gt;"",L233-K233,0)</f>
        <v>0</v>
      </c>
      <c r="N233" s="213">
        <v>225</v>
      </c>
      <c r="O233" s="214">
        <f>IF(K233&lt;&gt;"",N233*M233,0)</f>
        <v>0</v>
      </c>
      <c r="P233">
        <f>IF(K233&lt;&gt;"",N233,0)</f>
        <v>0</v>
      </c>
    </row>
    <row r="234" spans="1:16" ht="12.75">
      <c r="A234" s="208">
        <v>1091</v>
      </c>
      <c r="B234" s="75" t="s">
        <v>1248</v>
      </c>
      <c r="C234" s="76" t="s">
        <v>1342</v>
      </c>
      <c r="D234" s="77" t="s">
        <v>1468</v>
      </c>
      <c r="E234" s="78"/>
      <c r="F234" s="77"/>
      <c r="G234" s="209" t="s">
        <v>84</v>
      </c>
      <c r="H234" s="75"/>
      <c r="I234" s="77"/>
      <c r="J234" s="79">
        <v>1300</v>
      </c>
      <c r="K234" s="210"/>
      <c r="L234" s="211" t="s">
        <v>1248</v>
      </c>
      <c r="M234" s="212">
        <f>IF(K234&lt;&gt;"",L234-K234,0)</f>
        <v>0</v>
      </c>
      <c r="N234" s="213">
        <v>1300</v>
      </c>
      <c r="O234" s="214">
        <f>IF(K234&lt;&gt;"",N234*M234,0)</f>
        <v>0</v>
      </c>
      <c r="P234">
        <f>IF(K234&lt;&gt;"",N234,0)</f>
        <v>0</v>
      </c>
    </row>
    <row r="235" spans="1:16" ht="12.75">
      <c r="A235" s="208">
        <v>1094</v>
      </c>
      <c r="B235" s="75" t="s">
        <v>1233</v>
      </c>
      <c r="C235" s="76" t="s">
        <v>220</v>
      </c>
      <c r="D235" s="77" t="s">
        <v>1469</v>
      </c>
      <c r="E235" s="78"/>
      <c r="F235" s="77"/>
      <c r="G235" s="209" t="s">
        <v>84</v>
      </c>
      <c r="H235" s="75"/>
      <c r="I235" s="77"/>
      <c r="J235" s="79">
        <v>25.59</v>
      </c>
      <c r="K235" s="210"/>
      <c r="L235" s="211" t="s">
        <v>1233</v>
      </c>
      <c r="M235" s="212">
        <f>IF(K235&lt;&gt;"",L235-K235,0)</f>
        <v>0</v>
      </c>
      <c r="N235" s="213">
        <v>25.59</v>
      </c>
      <c r="O235" s="214">
        <f>IF(K235&lt;&gt;"",N235*M235,0)</f>
        <v>0</v>
      </c>
      <c r="P235">
        <f>IF(K235&lt;&gt;"",N235,0)</f>
        <v>0</v>
      </c>
    </row>
    <row r="236" spans="1:16" ht="12.75">
      <c r="A236" s="208">
        <v>1095</v>
      </c>
      <c r="B236" s="75" t="s">
        <v>1273</v>
      </c>
      <c r="C236" s="76" t="s">
        <v>1342</v>
      </c>
      <c r="D236" s="77" t="s">
        <v>1343</v>
      </c>
      <c r="E236" s="78"/>
      <c r="F236" s="77"/>
      <c r="G236" s="209" t="s">
        <v>84</v>
      </c>
      <c r="H236" s="75"/>
      <c r="I236" s="77"/>
      <c r="J236" s="79">
        <v>44</v>
      </c>
      <c r="K236" s="210"/>
      <c r="L236" s="211" t="s">
        <v>1273</v>
      </c>
      <c r="M236" s="212">
        <f>IF(K236&lt;&gt;"",L236-K236,0)</f>
        <v>0</v>
      </c>
      <c r="N236" s="213">
        <v>44</v>
      </c>
      <c r="O236" s="214">
        <f>IF(K236&lt;&gt;"",N236*M236,0)</f>
        <v>0</v>
      </c>
      <c r="P236">
        <f>IF(K236&lt;&gt;"",N236,0)</f>
        <v>0</v>
      </c>
    </row>
    <row r="237" spans="1:16" ht="12.75">
      <c r="A237" s="208">
        <v>1106</v>
      </c>
      <c r="B237" s="75" t="s">
        <v>1253</v>
      </c>
      <c r="C237" s="76" t="s">
        <v>1340</v>
      </c>
      <c r="D237" s="77" t="s">
        <v>1470</v>
      </c>
      <c r="E237" s="78"/>
      <c r="F237" s="77"/>
      <c r="G237" s="209" t="s">
        <v>84</v>
      </c>
      <c r="H237" s="75"/>
      <c r="I237" s="77"/>
      <c r="J237" s="79">
        <v>1162.02</v>
      </c>
      <c r="K237" s="210"/>
      <c r="L237" s="211" t="s">
        <v>1253</v>
      </c>
      <c r="M237" s="212">
        <f>IF(K237&lt;&gt;"",L237-K237,0)</f>
        <v>0</v>
      </c>
      <c r="N237" s="213">
        <v>1162.02</v>
      </c>
      <c r="O237" s="214">
        <f>IF(K237&lt;&gt;"",N237*M237,0)</f>
        <v>0</v>
      </c>
      <c r="P237">
        <f>IF(K237&lt;&gt;"",N237,0)</f>
        <v>0</v>
      </c>
    </row>
    <row r="238" spans="1:16" ht="12.75">
      <c r="A238" s="208">
        <v>1109</v>
      </c>
      <c r="B238" s="75" t="s">
        <v>1001</v>
      </c>
      <c r="C238" s="76" t="s">
        <v>1377</v>
      </c>
      <c r="D238" s="77" t="s">
        <v>1471</v>
      </c>
      <c r="E238" s="78"/>
      <c r="F238" s="77"/>
      <c r="G238" s="209" t="s">
        <v>84</v>
      </c>
      <c r="H238" s="75"/>
      <c r="I238" s="77"/>
      <c r="J238" s="79">
        <v>413.61</v>
      </c>
      <c r="K238" s="210"/>
      <c r="L238" s="211" t="s">
        <v>1001</v>
      </c>
      <c r="M238" s="212">
        <f>IF(K238&lt;&gt;"",L238-K238,0)</f>
        <v>0</v>
      </c>
      <c r="N238" s="213">
        <v>413.61</v>
      </c>
      <c r="O238" s="214">
        <f>IF(K238&lt;&gt;"",N238*M238,0)</f>
        <v>0</v>
      </c>
      <c r="P238">
        <f>IF(K238&lt;&gt;"",N238,0)</f>
        <v>0</v>
      </c>
    </row>
    <row r="239" spans="1:16" ht="12.75">
      <c r="A239" s="208">
        <v>1110</v>
      </c>
      <c r="B239" s="75" t="s">
        <v>1001</v>
      </c>
      <c r="C239" s="76" t="s">
        <v>220</v>
      </c>
      <c r="D239" s="77" t="s">
        <v>1472</v>
      </c>
      <c r="E239" s="78"/>
      <c r="F239" s="77"/>
      <c r="G239" s="209" t="s">
        <v>84</v>
      </c>
      <c r="H239" s="75"/>
      <c r="I239" s="77"/>
      <c r="J239" s="79">
        <v>25.19</v>
      </c>
      <c r="K239" s="210"/>
      <c r="L239" s="211" t="s">
        <v>1001</v>
      </c>
      <c r="M239" s="212">
        <f>IF(K239&lt;&gt;"",L239-K239,0)</f>
        <v>0</v>
      </c>
      <c r="N239" s="213">
        <v>25.19</v>
      </c>
      <c r="O239" s="214">
        <f>IF(K239&lt;&gt;"",N239*M239,0)</f>
        <v>0</v>
      </c>
      <c r="P239">
        <f>IF(K239&lt;&gt;"",N239,0)</f>
        <v>0</v>
      </c>
    </row>
    <row r="240" spans="1:16" ht="12.75">
      <c r="A240" s="208">
        <v>1166</v>
      </c>
      <c r="B240" s="75" t="s">
        <v>1001</v>
      </c>
      <c r="C240" s="76" t="s">
        <v>1342</v>
      </c>
      <c r="D240" s="77" t="s">
        <v>1473</v>
      </c>
      <c r="E240" s="78"/>
      <c r="F240" s="77"/>
      <c r="G240" s="209" t="s">
        <v>84</v>
      </c>
      <c r="H240" s="75"/>
      <c r="I240" s="77"/>
      <c r="J240" s="79">
        <v>4868.33</v>
      </c>
      <c r="K240" s="210"/>
      <c r="L240" s="211" t="s">
        <v>1001</v>
      </c>
      <c r="M240" s="212">
        <f>IF(K240&lt;&gt;"",L240-K240,0)</f>
        <v>0</v>
      </c>
      <c r="N240" s="213">
        <v>4868.33</v>
      </c>
      <c r="O240" s="214">
        <f>IF(K240&lt;&gt;"",N240*M240,0)</f>
        <v>0</v>
      </c>
      <c r="P240">
        <f>IF(K240&lt;&gt;"",N240,0)</f>
        <v>0</v>
      </c>
    </row>
    <row r="241" spans="1:16" ht="12.75">
      <c r="A241" s="208">
        <v>1167</v>
      </c>
      <c r="B241" s="75" t="s">
        <v>1001</v>
      </c>
      <c r="C241" s="76" t="s">
        <v>1342</v>
      </c>
      <c r="D241" s="77" t="s">
        <v>1474</v>
      </c>
      <c r="E241" s="78"/>
      <c r="F241" s="77"/>
      <c r="G241" s="209" t="s">
        <v>84</v>
      </c>
      <c r="H241" s="75"/>
      <c r="I241" s="77"/>
      <c r="J241" s="79">
        <v>1642.14</v>
      </c>
      <c r="K241" s="210"/>
      <c r="L241" s="211" t="s">
        <v>1001</v>
      </c>
      <c r="M241" s="212">
        <f>IF(K241&lt;&gt;"",L241-K241,0)</f>
        <v>0</v>
      </c>
      <c r="N241" s="213">
        <v>1642.14</v>
      </c>
      <c r="O241" s="214">
        <f>IF(K241&lt;&gt;"",N241*M241,0)</f>
        <v>0</v>
      </c>
      <c r="P241">
        <f>IF(K241&lt;&gt;"",N241,0)</f>
        <v>0</v>
      </c>
    </row>
    <row r="242" spans="1:16" ht="12.75">
      <c r="A242" s="208">
        <v>1168</v>
      </c>
      <c r="B242" s="75" t="s">
        <v>1001</v>
      </c>
      <c r="C242" s="76" t="s">
        <v>1342</v>
      </c>
      <c r="D242" s="77" t="s">
        <v>1474</v>
      </c>
      <c r="E242" s="78"/>
      <c r="F242" s="77"/>
      <c r="G242" s="209" t="s">
        <v>84</v>
      </c>
      <c r="H242" s="75"/>
      <c r="I242" s="77"/>
      <c r="J242" s="79">
        <v>257.23</v>
      </c>
      <c r="K242" s="210"/>
      <c r="L242" s="211" t="s">
        <v>1001</v>
      </c>
      <c r="M242" s="212">
        <f>IF(K242&lt;&gt;"",L242-K242,0)</f>
        <v>0</v>
      </c>
      <c r="N242" s="213">
        <v>257.23</v>
      </c>
      <c r="O242" s="214">
        <f>IF(K242&lt;&gt;"",N242*M242,0)</f>
        <v>0</v>
      </c>
      <c r="P242">
        <f>IF(K242&lt;&gt;"",N242,0)</f>
        <v>0</v>
      </c>
    </row>
    <row r="243" spans="1:16" ht="12.75">
      <c r="A243" s="208">
        <v>1169</v>
      </c>
      <c r="B243" s="75" t="s">
        <v>1001</v>
      </c>
      <c r="C243" s="76" t="s">
        <v>1409</v>
      </c>
      <c r="D243" s="77" t="s">
        <v>1473</v>
      </c>
      <c r="E243" s="78"/>
      <c r="F243" s="77"/>
      <c r="G243" s="209" t="s">
        <v>84</v>
      </c>
      <c r="H243" s="75"/>
      <c r="I243" s="77"/>
      <c r="J243" s="79">
        <v>12452.1</v>
      </c>
      <c r="K243" s="210"/>
      <c r="L243" s="211" t="s">
        <v>1001</v>
      </c>
      <c r="M243" s="212">
        <f>IF(K243&lt;&gt;"",L243-K243,0)</f>
        <v>0</v>
      </c>
      <c r="N243" s="213">
        <v>12452.1</v>
      </c>
      <c r="O243" s="214">
        <f>IF(K243&lt;&gt;"",N243*M243,0)</f>
        <v>0</v>
      </c>
      <c r="P243">
        <f>IF(K243&lt;&gt;"",N243,0)</f>
        <v>0</v>
      </c>
    </row>
    <row r="244" spans="1:16" ht="12.75">
      <c r="A244" s="208">
        <v>1170</v>
      </c>
      <c r="B244" s="75" t="s">
        <v>1001</v>
      </c>
      <c r="C244" s="76" t="s">
        <v>1409</v>
      </c>
      <c r="D244" s="77" t="s">
        <v>1474</v>
      </c>
      <c r="E244" s="78"/>
      <c r="F244" s="77"/>
      <c r="G244" s="209" t="s">
        <v>84</v>
      </c>
      <c r="H244" s="75"/>
      <c r="I244" s="77"/>
      <c r="J244" s="79">
        <v>850.01</v>
      </c>
      <c r="K244" s="210"/>
      <c r="L244" s="211" t="s">
        <v>1001</v>
      </c>
      <c r="M244" s="212">
        <f>IF(K244&lt;&gt;"",L244-K244,0)</f>
        <v>0</v>
      </c>
      <c r="N244" s="213">
        <v>850.01</v>
      </c>
      <c r="O244" s="214">
        <f>IF(K244&lt;&gt;"",N244*M244,0)</f>
        <v>0</v>
      </c>
      <c r="P244">
        <f>IF(K244&lt;&gt;"",N244,0)</f>
        <v>0</v>
      </c>
    </row>
    <row r="245" spans="1:16" ht="12.75">
      <c r="A245" s="208">
        <v>1171</v>
      </c>
      <c r="B245" s="75" t="s">
        <v>1001</v>
      </c>
      <c r="C245" s="76" t="s">
        <v>1409</v>
      </c>
      <c r="D245" s="77" t="s">
        <v>1474</v>
      </c>
      <c r="E245" s="78"/>
      <c r="F245" s="77"/>
      <c r="G245" s="209" t="s">
        <v>84</v>
      </c>
      <c r="H245" s="75"/>
      <c r="I245" s="77"/>
      <c r="J245" s="79">
        <v>2893.02</v>
      </c>
      <c r="K245" s="210"/>
      <c r="L245" s="211" t="s">
        <v>1001</v>
      </c>
      <c r="M245" s="212">
        <f>IF(K245&lt;&gt;"",L245-K245,0)</f>
        <v>0</v>
      </c>
      <c r="N245" s="213">
        <v>2893.02</v>
      </c>
      <c r="O245" s="214">
        <f>IF(K245&lt;&gt;"",N245*M245,0)</f>
        <v>0</v>
      </c>
      <c r="P245">
        <f>IF(K245&lt;&gt;"",N245,0)</f>
        <v>0</v>
      </c>
    </row>
    <row r="246" spans="1:16" ht="12.75">
      <c r="A246" s="208">
        <v>1172</v>
      </c>
      <c r="B246" s="75" t="s">
        <v>1001</v>
      </c>
      <c r="C246" s="76" t="s">
        <v>1409</v>
      </c>
      <c r="D246" s="77" t="s">
        <v>1474</v>
      </c>
      <c r="E246" s="78"/>
      <c r="F246" s="77"/>
      <c r="G246" s="209" t="s">
        <v>84</v>
      </c>
      <c r="H246" s="75"/>
      <c r="I246" s="77"/>
      <c r="J246" s="79">
        <v>737.31</v>
      </c>
      <c r="K246" s="210"/>
      <c r="L246" s="211" t="s">
        <v>1001</v>
      </c>
      <c r="M246" s="212">
        <f>IF(K246&lt;&gt;"",L246-K246,0)</f>
        <v>0</v>
      </c>
      <c r="N246" s="213">
        <v>737.31</v>
      </c>
      <c r="O246" s="214">
        <f>IF(K246&lt;&gt;"",N246*M246,0)</f>
        <v>0</v>
      </c>
      <c r="P246">
        <f>IF(K246&lt;&gt;"",N246,0)</f>
        <v>0</v>
      </c>
    </row>
    <row r="247" spans="1:16" ht="12.75">
      <c r="A247" s="208">
        <v>1173</v>
      </c>
      <c r="B247" s="75" t="s">
        <v>1001</v>
      </c>
      <c r="C247" s="76" t="s">
        <v>1409</v>
      </c>
      <c r="D247" s="77" t="s">
        <v>1474</v>
      </c>
      <c r="E247" s="78"/>
      <c r="F247" s="77"/>
      <c r="G247" s="209" t="s">
        <v>84</v>
      </c>
      <c r="H247" s="75"/>
      <c r="I247" s="77"/>
      <c r="J247" s="79">
        <v>17.45</v>
      </c>
      <c r="K247" s="210"/>
      <c r="L247" s="211" t="s">
        <v>1001</v>
      </c>
      <c r="M247" s="212">
        <f>IF(K247&lt;&gt;"",L247-K247,0)</f>
        <v>0</v>
      </c>
      <c r="N247" s="213">
        <v>17.45</v>
      </c>
      <c r="O247" s="214">
        <f>IF(K247&lt;&gt;"",N247*M247,0)</f>
        <v>0</v>
      </c>
      <c r="P247">
        <f>IF(K247&lt;&gt;"",N247,0)</f>
        <v>0</v>
      </c>
    </row>
    <row r="248" spans="1:16" ht="12.75">
      <c r="A248" s="208">
        <v>1174</v>
      </c>
      <c r="B248" s="75" t="s">
        <v>1001</v>
      </c>
      <c r="C248" s="76" t="s">
        <v>1409</v>
      </c>
      <c r="D248" s="77" t="s">
        <v>1474</v>
      </c>
      <c r="E248" s="78"/>
      <c r="F248" s="77"/>
      <c r="G248" s="209" t="s">
        <v>84</v>
      </c>
      <c r="H248" s="75"/>
      <c r="I248" s="77"/>
      <c r="J248" s="79">
        <v>4791.46</v>
      </c>
      <c r="K248" s="210"/>
      <c r="L248" s="211" t="s">
        <v>1001</v>
      </c>
      <c r="M248" s="212">
        <f>IF(K248&lt;&gt;"",L248-K248,0)</f>
        <v>0</v>
      </c>
      <c r="N248" s="213">
        <v>4791.46</v>
      </c>
      <c r="O248" s="214">
        <f>IF(K248&lt;&gt;"",N248*M248,0)</f>
        <v>0</v>
      </c>
      <c r="P248">
        <f>IF(K248&lt;&gt;"",N248,0)</f>
        <v>0</v>
      </c>
    </row>
    <row r="249" spans="1:15" ht="12.75">
      <c r="A249" s="208"/>
      <c r="B249" s="75"/>
      <c r="C249" s="76"/>
      <c r="D249" s="77"/>
      <c r="E249" s="78"/>
      <c r="F249" s="77"/>
      <c r="G249" s="209"/>
      <c r="H249" s="75"/>
      <c r="I249" s="77"/>
      <c r="J249" s="79"/>
      <c r="K249" s="215"/>
      <c r="L249" s="216"/>
      <c r="M249" s="217"/>
      <c r="N249" s="218"/>
      <c r="O249" s="219"/>
    </row>
    <row r="250" spans="1:15" ht="12.75">
      <c r="A250" s="208"/>
      <c r="B250" s="75"/>
      <c r="C250" s="76"/>
      <c r="D250" s="77"/>
      <c r="E250" s="78"/>
      <c r="F250" s="77"/>
      <c r="G250" s="209"/>
      <c r="H250" s="75"/>
      <c r="I250" s="77"/>
      <c r="J250" s="79"/>
      <c r="K250" s="215"/>
      <c r="L250" s="216"/>
      <c r="M250" s="220" t="s">
        <v>1475</v>
      </c>
      <c r="N250" s="221">
        <f>SUM(P8:P248)</f>
        <v>0</v>
      </c>
      <c r="O250" s="222">
        <f>SUM(O8:O248)</f>
        <v>0</v>
      </c>
    </row>
    <row r="251" spans="1:15" ht="12.75">
      <c r="A251" s="208"/>
      <c r="B251" s="75"/>
      <c r="C251" s="76"/>
      <c r="D251" s="77"/>
      <c r="E251" s="78"/>
      <c r="F251" s="77"/>
      <c r="G251" s="209"/>
      <c r="H251" s="75"/>
      <c r="I251" s="77"/>
      <c r="J251" s="79"/>
      <c r="K251" s="215"/>
      <c r="L251" s="216"/>
      <c r="M251" s="220" t="s">
        <v>1476</v>
      </c>
      <c r="N251" s="221"/>
      <c r="O251" s="222">
        <f>IF(N250&lt;&gt;0,O250/N250,0)</f>
        <v>0</v>
      </c>
    </row>
    <row r="252" spans="1:15" ht="12.75">
      <c r="A252" s="208"/>
      <c r="B252" s="75"/>
      <c r="C252" s="76"/>
      <c r="D252" s="77"/>
      <c r="E252" s="78"/>
      <c r="F252" s="77"/>
      <c r="G252" s="209"/>
      <c r="H252" s="75"/>
      <c r="I252" s="77"/>
      <c r="J252" s="79"/>
      <c r="K252" s="215"/>
      <c r="L252" s="216"/>
      <c r="M252" s="220"/>
      <c r="N252" s="221"/>
      <c r="O252" s="222"/>
    </row>
    <row r="253" spans="1:15" ht="12.75">
      <c r="A253" s="208"/>
      <c r="B253" s="75"/>
      <c r="C253" s="76"/>
      <c r="D253" s="77"/>
      <c r="E253" s="78"/>
      <c r="F253" s="77"/>
      <c r="G253" s="209"/>
      <c r="H253" s="75"/>
      <c r="I253" s="77"/>
      <c r="J253" s="79"/>
      <c r="K253" s="215"/>
      <c r="L253" s="216"/>
      <c r="M253" s="220" t="s">
        <v>1328</v>
      </c>
      <c r="N253" s="221">
        <f>FattureTempi!AG682</f>
        <v>335146.1599999999</v>
      </c>
      <c r="O253" s="222">
        <f>FattureTempi!AH682</f>
        <v>8806698.859999996</v>
      </c>
    </row>
    <row r="254" spans="1:15" ht="12.75">
      <c r="A254" s="208"/>
      <c r="B254" s="75"/>
      <c r="C254" s="76"/>
      <c r="D254" s="77"/>
      <c r="E254" s="78"/>
      <c r="F254" s="77"/>
      <c r="G254" s="209"/>
      <c r="H254" s="75"/>
      <c r="I254" s="77"/>
      <c r="J254" s="79"/>
      <c r="K254" s="215"/>
      <c r="L254" s="216"/>
      <c r="M254" s="220" t="s">
        <v>1329</v>
      </c>
      <c r="N254" s="221"/>
      <c r="O254" s="222">
        <f>FattureTempi!AH683</f>
        <v>26.277188615259675</v>
      </c>
    </row>
    <row r="255" spans="1:15" ht="12.75">
      <c r="A255" s="208"/>
      <c r="B255" s="75"/>
      <c r="C255" s="76"/>
      <c r="D255" s="77"/>
      <c r="E255" s="78"/>
      <c r="F255" s="77"/>
      <c r="G255" s="209"/>
      <c r="H255" s="75"/>
      <c r="I255" s="77"/>
      <c r="J255" s="79"/>
      <c r="K255" s="215"/>
      <c r="L255" s="216"/>
      <c r="M255" s="220"/>
      <c r="N255" s="221"/>
      <c r="O255" s="222"/>
    </row>
    <row r="256" spans="1:15" ht="12.75">
      <c r="A256" s="208"/>
      <c r="B256" s="75"/>
      <c r="C256" s="76"/>
      <c r="D256" s="77"/>
      <c r="E256" s="78"/>
      <c r="F256" s="77"/>
      <c r="G256" s="209"/>
      <c r="H256" s="75"/>
      <c r="I256" s="77"/>
      <c r="J256" s="79"/>
      <c r="K256" s="215"/>
      <c r="L256" s="216"/>
      <c r="M256" s="223" t="s">
        <v>1477</v>
      </c>
      <c r="N256" s="224">
        <f>N253+N250</f>
        <v>335146.1599999999</v>
      </c>
      <c r="O256" s="225">
        <f>O253+O250</f>
        <v>8806698.859999996</v>
      </c>
    </row>
    <row r="257" spans="1:15" ht="12.75">
      <c r="A257" s="208"/>
      <c r="B257" s="75"/>
      <c r="C257" s="76"/>
      <c r="D257" s="77"/>
      <c r="E257" s="78"/>
      <c r="F257" s="77"/>
      <c r="G257" s="209"/>
      <c r="H257" s="75"/>
      <c r="I257" s="77"/>
      <c r="J257" s="79"/>
      <c r="K257" s="215"/>
      <c r="L257" s="216"/>
      <c r="M257" s="223" t="s">
        <v>1478</v>
      </c>
      <c r="N257" s="224"/>
      <c r="O257" s="225">
        <f>(O256/N256)</f>
        <v>26.277188615259675</v>
      </c>
    </row>
    <row r="258" ht="12.75">
      <c r="O258" s="135"/>
    </row>
    <row r="259" spans="9:10" ht="12.75">
      <c r="I259" s="6"/>
      <c r="J25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2020-02-26T12:29:10Z</cp:lastPrinted>
  <dcterms:created xsi:type="dcterms:W3CDTF">1996-11-05T10:16:36Z</dcterms:created>
  <dcterms:modified xsi:type="dcterms:W3CDTF">2020-02-26T12:29:21Z</dcterms:modified>
  <cp:category/>
  <cp:version/>
  <cp:contentType/>
  <cp:contentStatus/>
</cp:coreProperties>
</file>