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'Debiti'!$A$1:$AB$106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<sst xmlns="http://schemas.openxmlformats.org/spreadsheetml/2006/main" count="705" uniqueCount="269">
  <si>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</si>
  <si>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</si>
  <si>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</si>
  <si>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</si>
  <si>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</si>
  <si>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</si>
  <si>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</si>
  <si>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</si>
  <si>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</si>
  <si>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</si>
  <si>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</si>
  <si>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</si>
  <si>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</si>
  <si>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</si>
  <si>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</si>
  <si>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</si>
  <si>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</si>
  <si>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</si>
  <si>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</si>
  <si>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</si>
  <si>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</si>
  <si>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</si>
  <si>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</si>
  <si>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</si>
  <si>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</si>
  <si>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</si>
  <si>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</si>
  <si>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</si>
  <si>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</si>
  <si>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</si>
  <si>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</si>
  <si>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</si>
  <si>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</si>
  <si>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</si>
  <si>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</si>
  <si>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</si>
  <si>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</si>
  <si>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</si>
  <si>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</si>
  <si>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</si>
  <si>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</si>
  <si>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</si>
  <si>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</si>
  <si>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</si>
  <si>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</si>
  <si>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</si>
  <si>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</si>
  <si>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</si>
  <si>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</si>
  <si>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</si>
  <si>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</si>
  <si>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</si>
  <si>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</si>
  <si>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</si>
  <si>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</si>
  <si>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</si>
  <si>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</si>
  <si>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</si>
  <si>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</si>
  <si>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</si>
  <si>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</si>
  <si>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</si>
  <si>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</si>
  <si>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</si>
  <si>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</si>
  <si>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</si>
  <si>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</si>
  <si>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</si>
  <si>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</si>
  <si>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</si>
  <si>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</si>
  <si>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</si>
  <si>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</si>
  <si>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</si>
  <si>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</si>
  <si>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</si>
  <si>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</si>
  <si>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</si>
  <si>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</si>
  <si>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</si>
  <si>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</si>
  <si>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</si>
  <si>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</si>
  <si>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</si>
  <si>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</si>
  <si>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</si>
  <si>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</si>
  <si>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</si>
  <si>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</si>
  <si>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</si>
  <si>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</si>
  <si>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</si>
  <si>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</si>
  <si>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</si>
  <si>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</si>
  <si>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</si>
  <si>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</si>
  <si>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</si>
  <si>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</si>
  <si>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</si>
  <si>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</si>
  <si>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</si>
  <si>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</si>
  <si>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</si>
  <si>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</si>
  <si>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</si>
  <si>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</si>
  <si>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</si>
  <si>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</si>
  <si>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</si>
  <si>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</si>
  <si>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</si>
  <si>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</si>
  <si>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Borriana</t>
  </si>
  <si>
    <t>Ammontare Complessivo dei Debiti e del Numero delle Imprese Creditrici - Elenco Fatture da Pagare Anno 2022</t>
  </si>
  <si>
    <t>17/10/2022</t>
  </si>
  <si>
    <t>FPA 1/22</t>
  </si>
  <si>
    <t>Progetto di promozione e orientamento sportivo per gli alunni della scuola primaria a.s. 2019/2020</t>
  </si>
  <si>
    <t>SI</t>
  </si>
  <si>
    <t>ZE929F0DF1</t>
  </si>
  <si>
    <t>ASD SPORTYVITA</t>
  </si>
  <si>
    <t>02641500026</t>
  </si>
  <si>
    <t>90069290022</t>
  </si>
  <si>
    <t>RESPONSABILE AMMINISTRAZIONE GENERALE</t>
  </si>
  <si>
    <t>16/11/2022</t>
  </si>
  <si>
    <t>28/11/2022</t>
  </si>
  <si>
    <t>202212606521</t>
  </si>
  <si>
    <t>07/11/2022</t>
  </si>
  <si>
    <t>Società soggetta a direzione e coordinamento da parte di Axpo Solutions AG, Parkstrasse 23, 5400 Baden Switzerland Consumi fatturati in totale in questa bolletta: 0,00 kWh File di dettaglio disponibile nell'area web riservata: 202212606521_Completo.pdf</t>
  </si>
  <si>
    <t>NO</t>
  </si>
  <si>
    <t/>
  </si>
  <si>
    <t>08/11/2022</t>
  </si>
  <si>
    <t>Axpo Italia S.p.A.</t>
  </si>
  <si>
    <t>01141160992</t>
  </si>
  <si>
    <t>*</t>
  </si>
  <si>
    <t>08/12/2022</t>
  </si>
  <si>
    <t>31/12/2022</t>
  </si>
  <si>
    <t>62</t>
  </si>
  <si>
    <t>27/12/2022</t>
  </si>
  <si>
    <t>INCARICO  RESPONSABILE SERVIZIO PREVENZIONE E PROTEZIONE ANNO 2022</t>
  </si>
  <si>
    <t>ZA4356A3C3</t>
  </si>
  <si>
    <t>28/12/2022</t>
  </si>
  <si>
    <t>Bruson Emanuele</t>
  </si>
  <si>
    <t>01975310028</t>
  </si>
  <si>
    <t>BRSMNL76H03A859I</t>
  </si>
  <si>
    <t>RESPONSABILE FINANZIARIO</t>
  </si>
  <si>
    <t>26/01/2023</t>
  </si>
  <si>
    <t>20229970012449</t>
  </si>
  <si>
    <t>21/12/2022</t>
  </si>
  <si>
    <t>ENERGIA ELETTRICA IP - NOVEMBRE 2022</t>
  </si>
  <si>
    <t>CHIURLO SRL SOCIO UNICO</t>
  </si>
  <si>
    <t>01274390309</t>
  </si>
  <si>
    <t>20/01/2023</t>
  </si>
  <si>
    <t>ENERGIA ELETTRICA STABILI COMUNALI - NOVEMBRE 2022</t>
  </si>
  <si>
    <t>RESPONSABILE UFFICIO TECNICO</t>
  </si>
  <si>
    <t>ENERGIA ELETTRICA SCUOLA ELEMENTARE - NOVEMBRE 2022</t>
  </si>
  <si>
    <t>ENERGIA ELETTRICA SCUOLA MATERNA - NOVEMBRE 2022</t>
  </si>
  <si>
    <t>13/06/2022</t>
  </si>
  <si>
    <t>02069502100602A</t>
  </si>
  <si>
    <t>28/12/2021</t>
  </si>
  <si>
    <t>12/02/2022</t>
  </si>
  <si>
    <t>ENEL SERVIZIO ELETTRICO SPA - Società con Unico Socio</t>
  </si>
  <si>
    <t>09633951000</t>
  </si>
  <si>
    <t>12/03/2022</t>
  </si>
  <si>
    <t>12/12/2022</t>
  </si>
  <si>
    <t>133013/VB</t>
  </si>
  <si>
    <t>30/11/2022</t>
  </si>
  <si>
    <t>FORNITURA CARBURANTE MEZZI COMUNALI ANNO 2022</t>
  </si>
  <si>
    <t>Z6B3629435</t>
  </si>
  <si>
    <t>06/12/2022</t>
  </si>
  <si>
    <t>Europam srl</t>
  </si>
  <si>
    <t>10848200969</t>
  </si>
  <si>
    <t>05/01/2023</t>
  </si>
  <si>
    <t>135532/VB</t>
  </si>
  <si>
    <t>15/12/2022</t>
  </si>
  <si>
    <t>20/12/2022</t>
  </si>
  <si>
    <t>19/01/2023</t>
  </si>
  <si>
    <t>2022036288</t>
  </si>
  <si>
    <t>26/10/2022</t>
  </si>
  <si>
    <t>Contributo a favore GSE art. 17 D.M. 28 dicembre 2012 - Codice identificativo richiesta: CT00608895</t>
  </si>
  <si>
    <t>27/10/2022</t>
  </si>
  <si>
    <t>Gestore dei Servizi Energetici GSE S.p.A.</t>
  </si>
  <si>
    <t>05754381001</t>
  </si>
  <si>
    <t>25/11/2022</t>
  </si>
  <si>
    <t>794/00</t>
  </si>
  <si>
    <t>22/12/2022</t>
  </si>
  <si>
    <t>29/12/2022</t>
  </si>
  <si>
    <t>GINEVRI SRL</t>
  </si>
  <si>
    <t>03565511007</t>
  </si>
  <si>
    <t>28/01/2023</t>
  </si>
  <si>
    <t>412213392284</t>
  </si>
  <si>
    <t>RISCALDAMENTO IMMOBILI COMUNALI - NOVEMBRE 2022</t>
  </si>
  <si>
    <t>HERA COMM S.p.A.</t>
  </si>
  <si>
    <t>03819031208</t>
  </si>
  <si>
    <t>02221101203</t>
  </si>
  <si>
    <t>412213392285</t>
  </si>
  <si>
    <t>RISCALDAMENTO SCUOLA MATERNA - NOVEMBRE 2022</t>
  </si>
  <si>
    <t>18/01/2023</t>
  </si>
  <si>
    <t>412213392286</t>
  </si>
  <si>
    <t>RISCALDAMENTO SCUOLA ELEMENTARE - NOVEMBRE 2022</t>
  </si>
  <si>
    <t>412213392287</t>
  </si>
  <si>
    <t>412213392288</t>
  </si>
  <si>
    <t>109</t>
  </si>
  <si>
    <t>LAVORI DI ABBATTIMENTO BARRIERE ARCHITETTONICHE, MESSA IN SICUREZZA ED EFFICIENTAMENTO ENERGETICO AREE/IMMOBILI COMUNALI - CUP B64H22000450001 - CIG 9209688AF4.</t>
  </si>
  <si>
    <t>9209688AF4</t>
  </si>
  <si>
    <t>23/12/2022</t>
  </si>
  <si>
    <t>IMEC ECOLOGY SERVICES S.R.L.</t>
  </si>
  <si>
    <t>12391080012</t>
  </si>
  <si>
    <t>22/01/2023</t>
  </si>
  <si>
    <t>110</t>
  </si>
  <si>
    <t>LAVORI DI  "MANUTENZIONE STRAORDINARIA ARREDO URBANO PARCO PIAZZA DON G. GARIAZZO: SOSTITUZIONE DEI CORDOLI AMMALORATI DELIMITANTI LE AREE GIOCO IN GHIAIA ED ALTRI INTERVENTI RELATIVI ALLA SISTEMAZIONE DELLE SEDUTE IN PIETRA". CUP. B62H22006000004 CIG 933</t>
  </si>
  <si>
    <t>9333116AF6</t>
  </si>
  <si>
    <t>24/01/2023</t>
  </si>
  <si>
    <t>31/12/2021</t>
  </si>
  <si>
    <t>012140026313</t>
  </si>
  <si>
    <t>15/06/2021</t>
  </si>
  <si>
    <t>ALTRI USI</t>
  </si>
  <si>
    <t>ZF52C8C38A</t>
  </si>
  <si>
    <t>18/06/2021</t>
  </si>
  <si>
    <t>IREN MERCATO SPA</t>
  </si>
  <si>
    <t>02863660359</t>
  </si>
  <si>
    <t>01178580997</t>
  </si>
  <si>
    <t>17/07/2021</t>
  </si>
  <si>
    <t>0012006604</t>
  </si>
  <si>
    <t>05/12/2022</t>
  </si>
  <si>
    <t>FAX COMUNE - SETT/NOV 2022</t>
  </si>
  <si>
    <t>IRIDEOS S.p.a.</t>
  </si>
  <si>
    <t>09995550960</t>
  </si>
  <si>
    <t>89/PA</t>
  </si>
  <si>
    <t>FORNITURA LIBRI DI TESTO ALUNNI SCUOLA PRIMARIA DI BORRIANA.</t>
  </si>
  <si>
    <t>Z413929DB1</t>
  </si>
  <si>
    <t>LIBRERIA DE ALESSI S.R.L.</t>
  </si>
  <si>
    <t>02092970025</t>
  </si>
  <si>
    <t>21/01/2023</t>
  </si>
  <si>
    <t>1096/00</t>
  </si>
  <si>
    <t>ELABORAZIONE PAGHE - 4° TRIMESTRE 2022</t>
  </si>
  <si>
    <t>Z9C374FEC3</t>
  </si>
  <si>
    <t>NUMERARIA SRL</t>
  </si>
  <si>
    <t>02625230020</t>
  </si>
  <si>
    <t>25/01/2023</t>
  </si>
  <si>
    <t>1191/00</t>
  </si>
  <si>
    <t>Incarico per supporto ufficio ragioneria anno 2022</t>
  </si>
  <si>
    <t>ZB735AEB2A</t>
  </si>
  <si>
    <t>03/10/2022</t>
  </si>
  <si>
    <t>0001245/PA</t>
  </si>
  <si>
    <t>30/09/2022</t>
  </si>
  <si>
    <t>ACQUISTO MATERIALE RIFIUTI</t>
  </si>
  <si>
    <t>S.E.A.B. Soc. Ecolog. Area Biellese SPA</t>
  </si>
  <si>
    <t>02132350022</t>
  </si>
  <si>
    <t>30/10/2022</t>
  </si>
  <si>
    <t>0001781/PA</t>
  </si>
  <si>
    <t>RACCOLTA RIFIUTI - DICEMBRE 2022</t>
  </si>
  <si>
    <t>30/12/2022</t>
  </si>
  <si>
    <t>219/E</t>
  </si>
  <si>
    <t>1000 COPIE</t>
  </si>
  <si>
    <t>Z3235C7AA5</t>
  </si>
  <si>
    <t>S.O.S.M.U. S.R.L.</t>
  </si>
  <si>
    <t>00220670020</t>
  </si>
  <si>
    <t>NOLEGGIO FOTOCOPIATORE - IV TRIMESTRE 2022</t>
  </si>
  <si>
    <t>SVAM22-41000553</t>
  </si>
  <si>
    <t>19/12/2022</t>
  </si>
  <si>
    <t>Servizio di manutenzione anno 2022 impianto ascensore oleodinamico automatico tipo HND e collegamento call-center per relative emergenze presso scuola Materna</t>
  </si>
  <si>
    <t>Z5D351CFDD</t>
  </si>
  <si>
    <t>S.V.A.M. ASCENSORI SRL</t>
  </si>
  <si>
    <t>01022300071</t>
  </si>
  <si>
    <t>SVAM22-41000568</t>
  </si>
  <si>
    <t>SOSTITUZIONE SOSTITUZIONE FOTOCELLULA, COLLEGAMENTI E VERIFICA FUNZIONAMENTO IMPIANTO ASCENSORE SCUOLA DELL'INFANZIA, VIA DURANDO NELSON  N°18</t>
  </si>
  <si>
    <t>ZE237F9BE1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</si>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</sst>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5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0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9" t="s">
        <v>13</v>
      </c>
      <c r="AB4" s="226"/>
      <c r="AC4" s="226"/>
      <c r="AD4" s="226"/>
      <c r="AE4" s="226"/>
      <c r="AF4" s="226"/>
      <c r="AG4" s="230"/>
      <c r="AH4" s="32">
        <v>30</v>
      </c>
    </row>
    <row r="5" spans="1:34" s="15" customFormat="1" ht="22.5" customHeight="1">
      <c r="A5" s="220" t="s">
        <v>14</v>
      </c>
      <c r="B5" s="228"/>
      <c r="C5" s="221"/>
      <c r="D5" s="220" t="s">
        <v>15</v>
      </c>
      <c r="E5" s="228"/>
      <c r="F5" s="228"/>
      <c r="G5" s="228"/>
      <c r="H5" s="221"/>
      <c r="I5" s="220" t="s">
        <v>16</v>
      </c>
      <c r="J5" s="228"/>
      <c r="K5" s="221"/>
      <c r="L5" s="220" t="s">
        <v>1</v>
      </c>
      <c r="M5" s="228"/>
      <c r="N5" s="228"/>
      <c r="O5" s="220" t="s">
        <v>17</v>
      </c>
      <c r="P5" s="221"/>
      <c r="Q5" s="220" t="s">
        <v>18</v>
      </c>
      <c r="R5" s="228"/>
      <c r="S5" s="228"/>
      <c r="T5" s="221"/>
      <c r="U5" s="220" t="s">
        <v>19</v>
      </c>
      <c r="V5" s="228"/>
      <c r="W5" s="228"/>
      <c r="X5" s="58" t="s">
        <v>47</v>
      </c>
      <c r="Y5" s="220" t="s">
        <v>20</v>
      </c>
      <c r="Z5" s="221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9"/>
      <c r="AE4" s="243"/>
      <c r="AF4" s="243"/>
      <c r="AG4" s="243"/>
      <c r="AH4" s="244"/>
      <c r="AI4" s="245"/>
    </row>
    <row r="5" spans="1:35" s="90" customFormat="1" ht="22.5" customHeight="1">
      <c r="A5" s="222" t="s">
        <v>14</v>
      </c>
      <c r="B5" s="246"/>
      <c r="C5" s="247"/>
      <c r="D5" s="222" t="s">
        <v>15</v>
      </c>
      <c r="E5" s="246"/>
      <c r="F5" s="246"/>
      <c r="G5" s="246"/>
      <c r="H5" s="246"/>
      <c r="I5" s="246"/>
      <c r="J5" s="246"/>
      <c r="K5" s="247"/>
      <c r="L5" s="222" t="s">
        <v>16</v>
      </c>
      <c r="M5" s="246"/>
      <c r="N5" s="247"/>
      <c r="O5" s="222" t="s">
        <v>1</v>
      </c>
      <c r="P5" s="246"/>
      <c r="Q5" s="246"/>
      <c r="R5" s="222" t="s">
        <v>17</v>
      </c>
      <c r="S5" s="247"/>
      <c r="T5" s="222" t="s">
        <v>18</v>
      </c>
      <c r="U5" s="246"/>
      <c r="V5" s="246"/>
      <c r="W5" s="247"/>
      <c r="X5" s="222" t="s">
        <v>19</v>
      </c>
      <c r="Y5" s="246"/>
      <c r="Z5" s="246"/>
      <c r="AA5" s="103" t="s">
        <v>47</v>
      </c>
      <c r="AB5" s="222" t="s">
        <v>20</v>
      </c>
      <c r="AC5" s="247"/>
      <c r="AD5" s="222" t="s">
        <v>64</v>
      </c>
      <c r="AE5" s="250"/>
      <c r="AF5" s="250"/>
      <c r="AG5" s="250"/>
      <c r="AH5" s="250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8"/>
      <c r="AK6" s="249"/>
      <c r="AL6" s="249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70" t="s">
        <v>102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5" t="s">
        <v>101</v>
      </c>
      <c r="B5" s="266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74" t="s">
        <v>99</v>
      </c>
      <c r="O5" s="275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5" t="s">
        <v>98</v>
      </c>
      <c r="B7" s="259"/>
      <c r="C7" s="165">
        <f>Debiti!G6</f>
        <v>17</v>
      </c>
      <c r="D7" s="163"/>
      <c r="E7" s="279" t="s">
        <v>112</v>
      </c>
      <c r="F7" s="280"/>
      <c r="G7" s="280"/>
      <c r="H7" s="97"/>
      <c r="I7" s="184"/>
      <c r="J7" s="183"/>
      <c r="K7" s="97"/>
      <c r="L7" s="174"/>
      <c r="M7" s="182"/>
      <c r="N7" s="274" t="s">
        <v>97</v>
      </c>
      <c r="O7" s="275"/>
      <c r="P7" s="275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7" t="s">
        <v>96</v>
      </c>
      <c r="B9" s="273"/>
      <c r="C9" s="175">
        <f>ElencoFatture!O6</f>
        <v>0</v>
      </c>
      <c r="D9" s="176"/>
      <c r="E9" s="267" t="s">
        <v>90</v>
      </c>
      <c r="F9" s="268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7" t="s">
        <v>94</v>
      </c>
      <c r="B10" s="26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7" t="s">
        <v>93</v>
      </c>
      <c r="B11" s="269"/>
      <c r="C11" s="175">
        <f>ElencoFatture!O8</f>
        <v>0</v>
      </c>
      <c r="D11" s="176"/>
      <c r="E11" s="267" t="s">
        <v>90</v>
      </c>
      <c r="F11" s="273"/>
      <c r="G11" s="175">
        <f>C11/100*5</f>
        <v>0</v>
      </c>
      <c r="H11" s="163"/>
      <c r="I11" s="278"/>
      <c r="J11" s="278"/>
      <c r="K11" s="97"/>
      <c r="L11" s="174"/>
      <c r="M11" s="161"/>
      <c r="N11" s="274" t="s">
        <v>92</v>
      </c>
      <c r="O11" s="275"/>
      <c r="P11" s="275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5" t="s">
        <v>91</v>
      </c>
      <c r="B13" s="256"/>
      <c r="C13" s="165">
        <f>C11</f>
        <v>0</v>
      </c>
      <c r="D13" s="173"/>
      <c r="E13" s="255" t="s">
        <v>90</v>
      </c>
      <c r="F13" s="256"/>
      <c r="G13" s="164">
        <f>C13/100*5</f>
        <v>0</v>
      </c>
      <c r="H13" s="163"/>
      <c r="I13" s="260" t="s">
        <v>89</v>
      </c>
      <c r="J13" s="261"/>
      <c r="L13" s="162" t="str">
        <f>IF(ROUND(C7,2)&lt;=ROUND(G13,2),"SI","NO")</f>
        <v>NO</v>
      </c>
      <c r="M13" s="161"/>
      <c r="N13" s="276" t="s">
        <v>88</v>
      </c>
      <c r="O13" s="277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5" t="s">
        <v>87</v>
      </c>
      <c r="B15" s="259"/>
      <c r="C15" s="165">
        <v>0</v>
      </c>
      <c r="D15" s="97"/>
      <c r="E15" s="255" t="s">
        <v>86</v>
      </c>
      <c r="F15" s="256"/>
      <c r="G15" s="164">
        <f>IF(OR(C15=0,C15="0,00"),0,C7/C15)</f>
        <v>0</v>
      </c>
      <c r="H15" s="163"/>
      <c r="I15" s="260" t="s">
        <v>85</v>
      </c>
      <c r="J15" s="261"/>
      <c r="L15" s="162" t="str">
        <f>IF(G15&lt;=0.9,"SI","NO")</f>
        <v>SI</v>
      </c>
      <c r="M15" s="161"/>
      <c r="N15" s="276" t="s">
        <v>84</v>
      </c>
      <c r="O15" s="27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7" t="s">
        <v>83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</row>
    <row r="19" spans="1:13" ht="15">
      <c r="A19" s="258" t="s">
        <v>82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3" ht="15">
      <c r="A20" s="254" t="s">
        <v>81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54" t="s">
        <v>79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ht="15">
      <c r="A23" s="254" t="s">
        <v>78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ht="15">
      <c r="A24" s="254" t="s">
        <v>77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 ht="15">
      <c r="A25" s="254" t="s">
        <v>76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0" t="s">
        <v>114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5" t="s">
        <v>72</v>
      </c>
      <c r="B5" s="281"/>
      <c r="C5" s="281"/>
      <c r="D5" s="281"/>
      <c r="E5" s="281"/>
      <c r="F5" s="282"/>
      <c r="G5" s="148">
        <f>(G47)</f>
        <v>45873.30000000001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5" t="s">
        <v>73</v>
      </c>
      <c r="B6" s="281"/>
      <c r="C6" s="281"/>
      <c r="D6" s="281"/>
      <c r="E6" s="281"/>
      <c r="F6" s="281"/>
      <c r="G6" s="149">
        <f>(AC47)</f>
        <v>17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46"/>
      <c r="C8" s="247"/>
      <c r="D8" s="222" t="s">
        <v>15</v>
      </c>
      <c r="E8" s="246"/>
      <c r="F8" s="246"/>
      <c r="G8" s="246"/>
      <c r="H8" s="246"/>
      <c r="I8" s="246"/>
      <c r="J8" s="246"/>
      <c r="K8" s="247"/>
      <c r="L8" s="222" t="s">
        <v>16</v>
      </c>
      <c r="M8" s="246"/>
      <c r="N8" s="247"/>
      <c r="O8" s="222" t="s">
        <v>1</v>
      </c>
      <c r="P8" s="246"/>
      <c r="Q8" s="246"/>
      <c r="R8" s="222" t="s">
        <v>17</v>
      </c>
      <c r="S8" s="247"/>
      <c r="T8" s="222" t="s">
        <v>18</v>
      </c>
      <c r="U8" s="246"/>
      <c r="V8" s="246"/>
      <c r="W8" s="247"/>
      <c r="X8" s="222" t="s">
        <v>19</v>
      </c>
      <c r="Y8" s="246"/>
      <c r="Z8" s="246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257</v>
      </c>
      <c r="C11" s="109" t="s">
        <v>115</v>
      </c>
      <c r="D11" s="208" t="s">
        <v>116</v>
      </c>
      <c r="E11" s="109" t="s">
        <v>115</v>
      </c>
      <c r="F11" s="111" t="s">
        <v>117</v>
      </c>
      <c r="G11" s="112">
        <v>0.01</v>
      </c>
      <c r="H11" s="112">
        <v>0</v>
      </c>
      <c r="I11" s="143" t="s">
        <v>118</v>
      </c>
      <c r="J11" s="112">
        <f aca="true" t="shared" si="0" ref="J11:J45">IF(I11="SI",G11-H11,G11)</f>
        <v>0.01</v>
      </c>
      <c r="K11" s="209" t="s">
        <v>119</v>
      </c>
      <c r="L11" s="108">
        <v>2022</v>
      </c>
      <c r="M11" s="108">
        <v>3362</v>
      </c>
      <c r="N11" s="109" t="s">
        <v>115</v>
      </c>
      <c r="O11" s="111" t="s">
        <v>120</v>
      </c>
      <c r="P11" s="109" t="s">
        <v>121</v>
      </c>
      <c r="Q11" s="109" t="s">
        <v>122</v>
      </c>
      <c r="R11" s="108">
        <v>2</v>
      </c>
      <c r="S11" s="111" t="s">
        <v>123</v>
      </c>
      <c r="T11" s="108">
        <v>1040203</v>
      </c>
      <c r="U11" s="108">
        <v>1570</v>
      </c>
      <c r="V11" s="108">
        <v>4</v>
      </c>
      <c r="W11" s="108">
        <v>6</v>
      </c>
      <c r="X11" s="113">
        <v>2022</v>
      </c>
      <c r="Y11" s="113">
        <v>207</v>
      </c>
      <c r="Z11" s="113">
        <v>0</v>
      </c>
      <c r="AA11" s="114" t="s">
        <v>115</v>
      </c>
      <c r="AB11" s="109" t="s">
        <v>124</v>
      </c>
      <c r="AC11" s="107">
        <f aca="true" t="shared" si="1" ref="AC11:AC45">IF(O11=O10,0,1)</f>
        <v>1</v>
      </c>
    </row>
    <row r="12" spans="1:29" ht="15">
      <c r="A12" s="108">
        <v>2022</v>
      </c>
      <c r="B12" s="108">
        <v>257</v>
      </c>
      <c r="C12" s="109" t="s">
        <v>115</v>
      </c>
      <c r="D12" s="208" t="s">
        <v>116</v>
      </c>
      <c r="E12" s="109" t="s">
        <v>115</v>
      </c>
      <c r="F12" s="111" t="s">
        <v>117</v>
      </c>
      <c r="G12" s="112">
        <v>2300</v>
      </c>
      <c r="H12" s="112">
        <v>414.76</v>
      </c>
      <c r="I12" s="143" t="s">
        <v>118</v>
      </c>
      <c r="J12" s="112">
        <f t="shared" si="0"/>
        <v>1885.24</v>
      </c>
      <c r="K12" s="209" t="s">
        <v>119</v>
      </c>
      <c r="L12" s="108">
        <v>2022</v>
      </c>
      <c r="M12" s="108">
        <v>3362</v>
      </c>
      <c r="N12" s="109" t="s">
        <v>115</v>
      </c>
      <c r="O12" s="111" t="s">
        <v>120</v>
      </c>
      <c r="P12" s="109" t="s">
        <v>121</v>
      </c>
      <c r="Q12" s="109" t="s">
        <v>122</v>
      </c>
      <c r="R12" s="108">
        <v>2</v>
      </c>
      <c r="S12" s="111" t="s">
        <v>123</v>
      </c>
      <c r="T12" s="108">
        <v>1040203</v>
      </c>
      <c r="U12" s="108">
        <v>1570</v>
      </c>
      <c r="V12" s="108">
        <v>4</v>
      </c>
      <c r="W12" s="108">
        <v>6</v>
      </c>
      <c r="X12" s="113">
        <v>2019</v>
      </c>
      <c r="Y12" s="113">
        <v>241</v>
      </c>
      <c r="Z12" s="113">
        <v>0</v>
      </c>
      <c r="AA12" s="114" t="s">
        <v>115</v>
      </c>
      <c r="AB12" s="109" t="s">
        <v>124</v>
      </c>
      <c r="AC12" s="107">
        <f t="shared" si="1"/>
        <v>0</v>
      </c>
    </row>
    <row r="13" spans="1:29" ht="15">
      <c r="A13" s="108">
        <v>2022</v>
      </c>
      <c r="B13" s="108">
        <v>298</v>
      </c>
      <c r="C13" s="109" t="s">
        <v>125</v>
      </c>
      <c r="D13" s="208" t="s">
        <v>126</v>
      </c>
      <c r="E13" s="109" t="s">
        <v>127</v>
      </c>
      <c r="F13" s="111" t="s">
        <v>128</v>
      </c>
      <c r="G13" s="112">
        <v>-10</v>
      </c>
      <c r="H13" s="112">
        <v>0</v>
      </c>
      <c r="I13" s="143" t="s">
        <v>129</v>
      </c>
      <c r="J13" s="112">
        <f t="shared" si="0"/>
        <v>-10</v>
      </c>
      <c r="K13" s="209" t="s">
        <v>130</v>
      </c>
      <c r="L13" s="108">
        <v>2022</v>
      </c>
      <c r="M13" s="108">
        <v>3629</v>
      </c>
      <c r="N13" s="109" t="s">
        <v>131</v>
      </c>
      <c r="O13" s="111" t="s">
        <v>132</v>
      </c>
      <c r="P13" s="109" t="s">
        <v>133</v>
      </c>
      <c r="Q13" s="109" t="s">
        <v>133</v>
      </c>
      <c r="R13" s="108" t="s">
        <v>134</v>
      </c>
      <c r="S13" s="111" t="s">
        <v>134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130</v>
      </c>
      <c r="AB13" s="109" t="s">
        <v>135</v>
      </c>
      <c r="AC13" s="107">
        <f t="shared" si="1"/>
        <v>1</v>
      </c>
    </row>
    <row r="14" spans="1:29" ht="15">
      <c r="A14" s="108">
        <v>2022</v>
      </c>
      <c r="B14" s="108">
        <v>327</v>
      </c>
      <c r="C14" s="109" t="s">
        <v>136</v>
      </c>
      <c r="D14" s="208" t="s">
        <v>137</v>
      </c>
      <c r="E14" s="109" t="s">
        <v>138</v>
      </c>
      <c r="F14" s="111" t="s">
        <v>139</v>
      </c>
      <c r="G14" s="112">
        <v>544.42</v>
      </c>
      <c r="H14" s="112">
        <v>98.18</v>
      </c>
      <c r="I14" s="143" t="s">
        <v>118</v>
      </c>
      <c r="J14" s="112">
        <f t="shared" si="0"/>
        <v>446.23999999999995</v>
      </c>
      <c r="K14" s="209" t="s">
        <v>140</v>
      </c>
      <c r="L14" s="108">
        <v>2022</v>
      </c>
      <c r="M14" s="108">
        <v>4232</v>
      </c>
      <c r="N14" s="109" t="s">
        <v>141</v>
      </c>
      <c r="O14" s="111" t="s">
        <v>142</v>
      </c>
      <c r="P14" s="109" t="s">
        <v>143</v>
      </c>
      <c r="Q14" s="109" t="s">
        <v>144</v>
      </c>
      <c r="R14" s="108">
        <v>1</v>
      </c>
      <c r="S14" s="111" t="s">
        <v>145</v>
      </c>
      <c r="T14" s="108">
        <v>1010303</v>
      </c>
      <c r="U14" s="108">
        <v>250</v>
      </c>
      <c r="V14" s="108">
        <v>8</v>
      </c>
      <c r="W14" s="108">
        <v>1</v>
      </c>
      <c r="X14" s="113">
        <v>2022</v>
      </c>
      <c r="Y14" s="113">
        <v>39</v>
      </c>
      <c r="Z14" s="113">
        <v>0</v>
      </c>
      <c r="AA14" s="114" t="s">
        <v>130</v>
      </c>
      <c r="AB14" s="109" t="s">
        <v>146</v>
      </c>
      <c r="AC14" s="107">
        <f t="shared" si="1"/>
        <v>1</v>
      </c>
    </row>
    <row r="15" spans="1:29" ht="15">
      <c r="A15" s="108">
        <v>2022</v>
      </c>
      <c r="B15" s="108">
        <v>327</v>
      </c>
      <c r="C15" s="109" t="s">
        <v>136</v>
      </c>
      <c r="D15" s="208" t="s">
        <v>137</v>
      </c>
      <c r="E15" s="109" t="s">
        <v>138</v>
      </c>
      <c r="F15" s="111" t="s">
        <v>139</v>
      </c>
      <c r="G15" s="112">
        <v>0.01</v>
      </c>
      <c r="H15" s="112">
        <v>0</v>
      </c>
      <c r="I15" s="143" t="s">
        <v>118</v>
      </c>
      <c r="J15" s="112">
        <f t="shared" si="0"/>
        <v>0.01</v>
      </c>
      <c r="K15" s="209" t="s">
        <v>140</v>
      </c>
      <c r="L15" s="108">
        <v>2022</v>
      </c>
      <c r="M15" s="108">
        <v>4232</v>
      </c>
      <c r="N15" s="109" t="s">
        <v>141</v>
      </c>
      <c r="O15" s="111" t="s">
        <v>142</v>
      </c>
      <c r="P15" s="109" t="s">
        <v>143</v>
      </c>
      <c r="Q15" s="109" t="s">
        <v>144</v>
      </c>
      <c r="R15" s="108">
        <v>1</v>
      </c>
      <c r="S15" s="111" t="s">
        <v>145</v>
      </c>
      <c r="T15" s="108">
        <v>1010203</v>
      </c>
      <c r="U15" s="108">
        <v>140</v>
      </c>
      <c r="V15" s="108">
        <v>8</v>
      </c>
      <c r="W15" s="108">
        <v>1</v>
      </c>
      <c r="X15" s="113">
        <v>2022</v>
      </c>
      <c r="Y15" s="113">
        <v>270</v>
      </c>
      <c r="Z15" s="113">
        <v>0</v>
      </c>
      <c r="AA15" s="114" t="s">
        <v>130</v>
      </c>
      <c r="AB15" s="109" t="s">
        <v>146</v>
      </c>
      <c r="AC15" s="107">
        <f t="shared" si="1"/>
        <v>0</v>
      </c>
    </row>
    <row r="16" spans="1:29" ht="15">
      <c r="A16" s="108">
        <v>2022</v>
      </c>
      <c r="B16" s="108">
        <v>337</v>
      </c>
      <c r="C16" s="109" t="s">
        <v>136</v>
      </c>
      <c r="D16" s="208" t="s">
        <v>147</v>
      </c>
      <c r="E16" s="109" t="s">
        <v>148</v>
      </c>
      <c r="F16" s="111" t="s">
        <v>149</v>
      </c>
      <c r="G16" s="112">
        <v>2719.08</v>
      </c>
      <c r="H16" s="112">
        <v>450.76</v>
      </c>
      <c r="I16" s="143" t="s">
        <v>118</v>
      </c>
      <c r="J16" s="112">
        <f t="shared" si="0"/>
        <v>2268.3199999999997</v>
      </c>
      <c r="K16" s="209" t="s">
        <v>130</v>
      </c>
      <c r="L16" s="108">
        <v>2022</v>
      </c>
      <c r="M16" s="108">
        <v>4218</v>
      </c>
      <c r="N16" s="109" t="s">
        <v>138</v>
      </c>
      <c r="O16" s="111" t="s">
        <v>150</v>
      </c>
      <c r="P16" s="109" t="s">
        <v>151</v>
      </c>
      <c r="Q16" s="109" t="s">
        <v>151</v>
      </c>
      <c r="R16" s="108">
        <v>1</v>
      </c>
      <c r="S16" s="111" t="s">
        <v>145</v>
      </c>
      <c r="T16" s="108">
        <v>1080203</v>
      </c>
      <c r="U16" s="108">
        <v>2890</v>
      </c>
      <c r="V16" s="108">
        <v>4</v>
      </c>
      <c r="W16" s="108">
        <v>1</v>
      </c>
      <c r="X16" s="113">
        <v>2022</v>
      </c>
      <c r="Y16" s="113">
        <v>50</v>
      </c>
      <c r="Z16" s="113">
        <v>0</v>
      </c>
      <c r="AA16" s="114" t="s">
        <v>130</v>
      </c>
      <c r="AB16" s="109" t="s">
        <v>152</v>
      </c>
      <c r="AC16" s="107">
        <f t="shared" si="1"/>
        <v>1</v>
      </c>
    </row>
    <row r="17" spans="1:29" ht="15">
      <c r="A17" s="108">
        <v>2022</v>
      </c>
      <c r="B17" s="108">
        <v>337</v>
      </c>
      <c r="C17" s="109" t="s">
        <v>136</v>
      </c>
      <c r="D17" s="208" t="s">
        <v>147</v>
      </c>
      <c r="E17" s="109" t="s">
        <v>148</v>
      </c>
      <c r="F17" s="111" t="s">
        <v>153</v>
      </c>
      <c r="G17" s="112">
        <v>46.74</v>
      </c>
      <c r="H17" s="112">
        <v>7.75</v>
      </c>
      <c r="I17" s="143" t="s">
        <v>118</v>
      </c>
      <c r="J17" s="112">
        <f t="shared" si="0"/>
        <v>38.99</v>
      </c>
      <c r="K17" s="209" t="s">
        <v>130</v>
      </c>
      <c r="L17" s="108">
        <v>2022</v>
      </c>
      <c r="M17" s="108">
        <v>4218</v>
      </c>
      <c r="N17" s="109" t="s">
        <v>138</v>
      </c>
      <c r="O17" s="111" t="s">
        <v>150</v>
      </c>
      <c r="P17" s="109" t="s">
        <v>151</v>
      </c>
      <c r="Q17" s="109" t="s">
        <v>151</v>
      </c>
      <c r="R17" s="108">
        <v>3</v>
      </c>
      <c r="S17" s="111" t="s">
        <v>154</v>
      </c>
      <c r="T17" s="108">
        <v>1010503</v>
      </c>
      <c r="U17" s="108">
        <v>470</v>
      </c>
      <c r="V17" s="108">
        <v>2</v>
      </c>
      <c r="W17" s="108">
        <v>1</v>
      </c>
      <c r="X17" s="113">
        <v>2022</v>
      </c>
      <c r="Y17" s="113">
        <v>51</v>
      </c>
      <c r="Z17" s="113">
        <v>0</v>
      </c>
      <c r="AA17" s="114" t="s">
        <v>130</v>
      </c>
      <c r="AB17" s="109" t="s">
        <v>152</v>
      </c>
      <c r="AC17" s="107">
        <f t="shared" si="1"/>
        <v>0</v>
      </c>
    </row>
    <row r="18" spans="1:29" ht="15">
      <c r="A18" s="108">
        <v>2022</v>
      </c>
      <c r="B18" s="108">
        <v>337</v>
      </c>
      <c r="C18" s="109" t="s">
        <v>136</v>
      </c>
      <c r="D18" s="208" t="s">
        <v>147</v>
      </c>
      <c r="E18" s="109" t="s">
        <v>148</v>
      </c>
      <c r="F18" s="111" t="s">
        <v>153</v>
      </c>
      <c r="G18" s="112">
        <v>27.66</v>
      </c>
      <c r="H18" s="112">
        <v>4.59</v>
      </c>
      <c r="I18" s="143" t="s">
        <v>118</v>
      </c>
      <c r="J18" s="112">
        <f t="shared" si="0"/>
        <v>23.07</v>
      </c>
      <c r="K18" s="209" t="s">
        <v>130</v>
      </c>
      <c r="L18" s="108">
        <v>2022</v>
      </c>
      <c r="M18" s="108">
        <v>4218</v>
      </c>
      <c r="N18" s="109" t="s">
        <v>138</v>
      </c>
      <c r="O18" s="111" t="s">
        <v>150</v>
      </c>
      <c r="P18" s="109" t="s">
        <v>151</v>
      </c>
      <c r="Q18" s="109" t="s">
        <v>151</v>
      </c>
      <c r="R18" s="108">
        <v>3</v>
      </c>
      <c r="S18" s="111" t="s">
        <v>154</v>
      </c>
      <c r="T18" s="108">
        <v>1010503</v>
      </c>
      <c r="U18" s="108">
        <v>470</v>
      </c>
      <c r="V18" s="108">
        <v>2</v>
      </c>
      <c r="W18" s="108">
        <v>1</v>
      </c>
      <c r="X18" s="113">
        <v>2022</v>
      </c>
      <c r="Y18" s="113">
        <v>51</v>
      </c>
      <c r="Z18" s="113">
        <v>0</v>
      </c>
      <c r="AA18" s="114" t="s">
        <v>130</v>
      </c>
      <c r="AB18" s="109" t="s">
        <v>152</v>
      </c>
      <c r="AC18" s="107">
        <f t="shared" si="1"/>
        <v>0</v>
      </c>
    </row>
    <row r="19" spans="1:29" ht="15">
      <c r="A19" s="108">
        <v>2022</v>
      </c>
      <c r="B19" s="108">
        <v>337</v>
      </c>
      <c r="C19" s="109" t="s">
        <v>136</v>
      </c>
      <c r="D19" s="208" t="s">
        <v>147</v>
      </c>
      <c r="E19" s="109" t="s">
        <v>148</v>
      </c>
      <c r="F19" s="111" t="s">
        <v>153</v>
      </c>
      <c r="G19" s="112">
        <v>49.21</v>
      </c>
      <c r="H19" s="112">
        <v>8.16</v>
      </c>
      <c r="I19" s="143" t="s">
        <v>118</v>
      </c>
      <c r="J19" s="112">
        <f t="shared" si="0"/>
        <v>41.05</v>
      </c>
      <c r="K19" s="209" t="s">
        <v>130</v>
      </c>
      <c r="L19" s="108">
        <v>2022</v>
      </c>
      <c r="M19" s="108">
        <v>4218</v>
      </c>
      <c r="N19" s="109" t="s">
        <v>138</v>
      </c>
      <c r="O19" s="111" t="s">
        <v>150</v>
      </c>
      <c r="P19" s="109" t="s">
        <v>151</v>
      </c>
      <c r="Q19" s="109" t="s">
        <v>151</v>
      </c>
      <c r="R19" s="108">
        <v>3</v>
      </c>
      <c r="S19" s="111" t="s">
        <v>154</v>
      </c>
      <c r="T19" s="108">
        <v>1010503</v>
      </c>
      <c r="U19" s="108">
        <v>470</v>
      </c>
      <c r="V19" s="108">
        <v>2</v>
      </c>
      <c r="W19" s="108">
        <v>1</v>
      </c>
      <c r="X19" s="113">
        <v>2022</v>
      </c>
      <c r="Y19" s="113">
        <v>51</v>
      </c>
      <c r="Z19" s="113">
        <v>0</v>
      </c>
      <c r="AA19" s="114" t="s">
        <v>130</v>
      </c>
      <c r="AB19" s="109" t="s">
        <v>152</v>
      </c>
      <c r="AC19" s="107">
        <f t="shared" si="1"/>
        <v>0</v>
      </c>
    </row>
    <row r="20" spans="1:29" ht="15">
      <c r="A20" s="108">
        <v>2022</v>
      </c>
      <c r="B20" s="108">
        <v>337</v>
      </c>
      <c r="C20" s="109" t="s">
        <v>136</v>
      </c>
      <c r="D20" s="208" t="s">
        <v>147</v>
      </c>
      <c r="E20" s="109" t="s">
        <v>148</v>
      </c>
      <c r="F20" s="111" t="s">
        <v>155</v>
      </c>
      <c r="G20" s="112">
        <v>185.27</v>
      </c>
      <c r="H20" s="112">
        <v>30.71</v>
      </c>
      <c r="I20" s="143" t="s">
        <v>118</v>
      </c>
      <c r="J20" s="112">
        <f t="shared" si="0"/>
        <v>154.56</v>
      </c>
      <c r="K20" s="209" t="s">
        <v>130</v>
      </c>
      <c r="L20" s="108">
        <v>2022</v>
      </c>
      <c r="M20" s="108">
        <v>4218</v>
      </c>
      <c r="N20" s="109" t="s">
        <v>138</v>
      </c>
      <c r="O20" s="111" t="s">
        <v>150</v>
      </c>
      <c r="P20" s="109" t="s">
        <v>151</v>
      </c>
      <c r="Q20" s="109" t="s">
        <v>151</v>
      </c>
      <c r="R20" s="108">
        <v>2</v>
      </c>
      <c r="S20" s="111" t="s">
        <v>123</v>
      </c>
      <c r="T20" s="108">
        <v>1040203</v>
      </c>
      <c r="U20" s="108">
        <v>1570</v>
      </c>
      <c r="V20" s="108">
        <v>4</v>
      </c>
      <c r="W20" s="108">
        <v>2</v>
      </c>
      <c r="X20" s="113">
        <v>2022</v>
      </c>
      <c r="Y20" s="113">
        <v>52</v>
      </c>
      <c r="Z20" s="113">
        <v>0</v>
      </c>
      <c r="AA20" s="114" t="s">
        <v>130</v>
      </c>
      <c r="AB20" s="109" t="s">
        <v>152</v>
      </c>
      <c r="AC20" s="107">
        <f t="shared" si="1"/>
        <v>0</v>
      </c>
    </row>
    <row r="21" spans="1:29" ht="15">
      <c r="A21" s="108">
        <v>2022</v>
      </c>
      <c r="B21" s="108">
        <v>337</v>
      </c>
      <c r="C21" s="109" t="s">
        <v>136</v>
      </c>
      <c r="D21" s="208" t="s">
        <v>147</v>
      </c>
      <c r="E21" s="109" t="s">
        <v>148</v>
      </c>
      <c r="F21" s="111" t="s">
        <v>156</v>
      </c>
      <c r="G21" s="112">
        <v>367.15</v>
      </c>
      <c r="H21" s="112">
        <v>60.87</v>
      </c>
      <c r="I21" s="143" t="s">
        <v>118</v>
      </c>
      <c r="J21" s="112">
        <f t="shared" si="0"/>
        <v>306.28</v>
      </c>
      <c r="K21" s="209" t="s">
        <v>130</v>
      </c>
      <c r="L21" s="108">
        <v>2022</v>
      </c>
      <c r="M21" s="108">
        <v>4218</v>
      </c>
      <c r="N21" s="109" t="s">
        <v>138</v>
      </c>
      <c r="O21" s="111" t="s">
        <v>150</v>
      </c>
      <c r="P21" s="109" t="s">
        <v>151</v>
      </c>
      <c r="Q21" s="109" t="s">
        <v>151</v>
      </c>
      <c r="R21" s="108">
        <v>2</v>
      </c>
      <c r="S21" s="111" t="s">
        <v>123</v>
      </c>
      <c r="T21" s="108">
        <v>1040103</v>
      </c>
      <c r="U21" s="108">
        <v>1460</v>
      </c>
      <c r="V21" s="108">
        <v>4</v>
      </c>
      <c r="W21" s="108">
        <v>2</v>
      </c>
      <c r="X21" s="113">
        <v>2022</v>
      </c>
      <c r="Y21" s="113">
        <v>53</v>
      </c>
      <c r="Z21" s="113">
        <v>0</v>
      </c>
      <c r="AA21" s="114" t="s">
        <v>130</v>
      </c>
      <c r="AB21" s="109" t="s">
        <v>146</v>
      </c>
      <c r="AC21" s="107">
        <f t="shared" si="1"/>
        <v>0</v>
      </c>
    </row>
    <row r="22" spans="1:29" ht="15">
      <c r="A22" s="108">
        <v>2022</v>
      </c>
      <c r="B22" s="108">
        <v>147</v>
      </c>
      <c r="C22" s="109" t="s">
        <v>157</v>
      </c>
      <c r="D22" s="208" t="s">
        <v>158</v>
      </c>
      <c r="E22" s="109" t="s">
        <v>159</v>
      </c>
      <c r="F22" s="111"/>
      <c r="G22" s="112">
        <v>2392.19</v>
      </c>
      <c r="H22" s="112">
        <v>431.38</v>
      </c>
      <c r="I22" s="143" t="s">
        <v>118</v>
      </c>
      <c r="J22" s="112">
        <f t="shared" si="0"/>
        <v>1960.81</v>
      </c>
      <c r="K22" s="209" t="s">
        <v>130</v>
      </c>
      <c r="L22" s="108">
        <v>2022</v>
      </c>
      <c r="M22" s="108">
        <v>441</v>
      </c>
      <c r="N22" s="109" t="s">
        <v>160</v>
      </c>
      <c r="O22" s="111" t="s">
        <v>161</v>
      </c>
      <c r="P22" s="109" t="s">
        <v>162</v>
      </c>
      <c r="Q22" s="109" t="s">
        <v>162</v>
      </c>
      <c r="R22" s="108" t="s">
        <v>134</v>
      </c>
      <c r="S22" s="111" t="s">
        <v>134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130</v>
      </c>
      <c r="AB22" s="109" t="s">
        <v>163</v>
      </c>
      <c r="AC22" s="107">
        <f t="shared" si="1"/>
        <v>1</v>
      </c>
    </row>
    <row r="23" spans="1:29" ht="15">
      <c r="A23" s="108">
        <v>2022</v>
      </c>
      <c r="B23" s="108">
        <v>315</v>
      </c>
      <c r="C23" s="109" t="s">
        <v>164</v>
      </c>
      <c r="D23" s="208" t="s">
        <v>165</v>
      </c>
      <c r="E23" s="109" t="s">
        <v>166</v>
      </c>
      <c r="F23" s="111" t="s">
        <v>167</v>
      </c>
      <c r="G23" s="112">
        <v>24.45</v>
      </c>
      <c r="H23" s="112">
        <v>0</v>
      </c>
      <c r="I23" s="143" t="s">
        <v>118</v>
      </c>
      <c r="J23" s="112">
        <f t="shared" si="0"/>
        <v>24.45</v>
      </c>
      <c r="K23" s="209" t="s">
        <v>168</v>
      </c>
      <c r="L23" s="108">
        <v>2022</v>
      </c>
      <c r="M23" s="108">
        <v>3957</v>
      </c>
      <c r="N23" s="109" t="s">
        <v>169</v>
      </c>
      <c r="O23" s="111" t="s">
        <v>170</v>
      </c>
      <c r="P23" s="109" t="s">
        <v>171</v>
      </c>
      <c r="Q23" s="109" t="s">
        <v>171</v>
      </c>
      <c r="R23" s="108">
        <v>3</v>
      </c>
      <c r="S23" s="111" t="s">
        <v>154</v>
      </c>
      <c r="T23" s="108">
        <v>1080102</v>
      </c>
      <c r="U23" s="108">
        <v>2770</v>
      </c>
      <c r="V23" s="108">
        <v>4</v>
      </c>
      <c r="W23" s="108">
        <v>1</v>
      </c>
      <c r="X23" s="113">
        <v>2022</v>
      </c>
      <c r="Y23" s="113">
        <v>101</v>
      </c>
      <c r="Z23" s="113">
        <v>0</v>
      </c>
      <c r="AA23" s="114" t="s">
        <v>130</v>
      </c>
      <c r="AB23" s="109" t="s">
        <v>172</v>
      </c>
      <c r="AC23" s="107">
        <f t="shared" si="1"/>
        <v>1</v>
      </c>
    </row>
    <row r="24" spans="1:29" ht="15">
      <c r="A24" s="108">
        <v>2022</v>
      </c>
      <c r="B24" s="108">
        <v>315</v>
      </c>
      <c r="C24" s="109" t="s">
        <v>164</v>
      </c>
      <c r="D24" s="208" t="s">
        <v>165</v>
      </c>
      <c r="E24" s="109" t="s">
        <v>166</v>
      </c>
      <c r="F24" s="111" t="s">
        <v>167</v>
      </c>
      <c r="G24" s="112">
        <v>5.38</v>
      </c>
      <c r="H24" s="112">
        <v>5.38</v>
      </c>
      <c r="I24" s="143" t="s">
        <v>118</v>
      </c>
      <c r="J24" s="112">
        <f t="shared" si="0"/>
        <v>0</v>
      </c>
      <c r="K24" s="209" t="s">
        <v>168</v>
      </c>
      <c r="L24" s="108">
        <v>2022</v>
      </c>
      <c r="M24" s="108">
        <v>3957</v>
      </c>
      <c r="N24" s="109" t="s">
        <v>169</v>
      </c>
      <c r="O24" s="111" t="s">
        <v>170</v>
      </c>
      <c r="P24" s="109" t="s">
        <v>171</v>
      </c>
      <c r="Q24" s="109" t="s">
        <v>171</v>
      </c>
      <c r="R24" s="108">
        <v>3</v>
      </c>
      <c r="S24" s="111" t="s">
        <v>154</v>
      </c>
      <c r="T24" s="108">
        <v>1080102</v>
      </c>
      <c r="U24" s="108">
        <v>2770</v>
      </c>
      <c r="V24" s="108">
        <v>4</v>
      </c>
      <c r="W24" s="108">
        <v>1</v>
      </c>
      <c r="X24" s="113">
        <v>2022</v>
      </c>
      <c r="Y24" s="113">
        <v>101</v>
      </c>
      <c r="Z24" s="113">
        <v>0</v>
      </c>
      <c r="AA24" s="114" t="s">
        <v>130</v>
      </c>
      <c r="AB24" s="109" t="s">
        <v>172</v>
      </c>
      <c r="AC24" s="107">
        <f t="shared" si="1"/>
        <v>0</v>
      </c>
    </row>
    <row r="25" spans="1:29" ht="15">
      <c r="A25" s="108">
        <v>2022</v>
      </c>
      <c r="B25" s="108">
        <v>336</v>
      </c>
      <c r="C25" s="109" t="s">
        <v>136</v>
      </c>
      <c r="D25" s="208" t="s">
        <v>173</v>
      </c>
      <c r="E25" s="109" t="s">
        <v>174</v>
      </c>
      <c r="F25" s="111" t="s">
        <v>167</v>
      </c>
      <c r="G25" s="112">
        <v>49.71</v>
      </c>
      <c r="H25" s="112">
        <v>8.96</v>
      </c>
      <c r="I25" s="143" t="s">
        <v>118</v>
      </c>
      <c r="J25" s="112">
        <f t="shared" si="0"/>
        <v>40.75</v>
      </c>
      <c r="K25" s="209" t="s">
        <v>168</v>
      </c>
      <c r="L25" s="108">
        <v>2022</v>
      </c>
      <c r="M25" s="108">
        <v>4132</v>
      </c>
      <c r="N25" s="109" t="s">
        <v>175</v>
      </c>
      <c r="O25" s="111" t="s">
        <v>170</v>
      </c>
      <c r="P25" s="109" t="s">
        <v>171</v>
      </c>
      <c r="Q25" s="109" t="s">
        <v>171</v>
      </c>
      <c r="R25" s="108">
        <v>3</v>
      </c>
      <c r="S25" s="111" t="s">
        <v>154</v>
      </c>
      <c r="T25" s="108">
        <v>1080102</v>
      </c>
      <c r="U25" s="108">
        <v>2770</v>
      </c>
      <c r="V25" s="108">
        <v>4</v>
      </c>
      <c r="W25" s="108">
        <v>1</v>
      </c>
      <c r="X25" s="113">
        <v>2022</v>
      </c>
      <c r="Y25" s="113">
        <v>101</v>
      </c>
      <c r="Z25" s="113">
        <v>0</v>
      </c>
      <c r="AA25" s="114" t="s">
        <v>130</v>
      </c>
      <c r="AB25" s="109" t="s">
        <v>176</v>
      </c>
      <c r="AC25" s="107">
        <f t="shared" si="1"/>
        <v>0</v>
      </c>
    </row>
    <row r="26" spans="1:29" ht="15">
      <c r="A26" s="108">
        <v>2022</v>
      </c>
      <c r="B26" s="108">
        <v>338</v>
      </c>
      <c r="C26" s="109" t="s">
        <v>136</v>
      </c>
      <c r="D26" s="208" t="s">
        <v>177</v>
      </c>
      <c r="E26" s="109" t="s">
        <v>178</v>
      </c>
      <c r="F26" s="111" t="s">
        <v>179</v>
      </c>
      <c r="G26" s="112">
        <v>183</v>
      </c>
      <c r="H26" s="112">
        <v>33</v>
      </c>
      <c r="I26" s="143" t="s">
        <v>118</v>
      </c>
      <c r="J26" s="112">
        <f t="shared" si="0"/>
        <v>150</v>
      </c>
      <c r="K26" s="209" t="s">
        <v>130</v>
      </c>
      <c r="L26" s="108">
        <v>2022</v>
      </c>
      <c r="M26" s="108">
        <v>3484</v>
      </c>
      <c r="N26" s="109" t="s">
        <v>180</v>
      </c>
      <c r="O26" s="111" t="s">
        <v>181</v>
      </c>
      <c r="P26" s="109" t="s">
        <v>182</v>
      </c>
      <c r="Q26" s="109" t="s">
        <v>182</v>
      </c>
      <c r="R26" s="108" t="s">
        <v>134</v>
      </c>
      <c r="S26" s="111" t="s">
        <v>134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130</v>
      </c>
      <c r="AB26" s="109" t="s">
        <v>183</v>
      </c>
      <c r="AC26" s="107">
        <f t="shared" si="1"/>
        <v>1</v>
      </c>
    </row>
    <row r="27" spans="1:29" ht="15">
      <c r="A27" s="108">
        <v>2022</v>
      </c>
      <c r="B27" s="108">
        <v>328</v>
      </c>
      <c r="C27" s="109" t="s">
        <v>136</v>
      </c>
      <c r="D27" s="208" t="s">
        <v>184</v>
      </c>
      <c r="E27" s="109" t="s">
        <v>185</v>
      </c>
      <c r="F27" s="111"/>
      <c r="G27" s="112">
        <v>0</v>
      </c>
      <c r="H27" s="112">
        <v>0</v>
      </c>
      <c r="I27" s="143" t="s">
        <v>129</v>
      </c>
      <c r="J27" s="112">
        <f t="shared" si="0"/>
        <v>0</v>
      </c>
      <c r="K27" s="209" t="s">
        <v>130</v>
      </c>
      <c r="L27" s="108">
        <v>2022</v>
      </c>
      <c r="M27" s="108">
        <v>4259</v>
      </c>
      <c r="N27" s="109" t="s">
        <v>186</v>
      </c>
      <c r="O27" s="111" t="s">
        <v>187</v>
      </c>
      <c r="P27" s="109" t="s">
        <v>188</v>
      </c>
      <c r="Q27" s="109" t="s">
        <v>188</v>
      </c>
      <c r="R27" s="108" t="s">
        <v>134</v>
      </c>
      <c r="S27" s="111" t="s">
        <v>134</v>
      </c>
      <c r="T27" s="108"/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130</v>
      </c>
      <c r="AB27" s="109" t="s">
        <v>189</v>
      </c>
      <c r="AC27" s="107">
        <f t="shared" si="1"/>
        <v>1</v>
      </c>
    </row>
    <row r="28" spans="1:29" ht="15">
      <c r="A28" s="108">
        <v>2022</v>
      </c>
      <c r="B28" s="108">
        <v>340</v>
      </c>
      <c r="C28" s="109" t="s">
        <v>136</v>
      </c>
      <c r="D28" s="208" t="s">
        <v>190</v>
      </c>
      <c r="E28" s="109" t="s">
        <v>174</v>
      </c>
      <c r="F28" s="111" t="s">
        <v>191</v>
      </c>
      <c r="G28" s="112">
        <v>354.4</v>
      </c>
      <c r="H28" s="112">
        <v>16.88</v>
      </c>
      <c r="I28" s="143" t="s">
        <v>118</v>
      </c>
      <c r="J28" s="112">
        <f t="shared" si="0"/>
        <v>337.52</v>
      </c>
      <c r="K28" s="209" t="s">
        <v>130</v>
      </c>
      <c r="L28" s="108">
        <v>2022</v>
      </c>
      <c r="M28" s="108">
        <v>4162</v>
      </c>
      <c r="N28" s="109" t="s">
        <v>148</v>
      </c>
      <c r="O28" s="111" t="s">
        <v>192</v>
      </c>
      <c r="P28" s="109" t="s">
        <v>193</v>
      </c>
      <c r="Q28" s="109" t="s">
        <v>194</v>
      </c>
      <c r="R28" s="108">
        <v>3</v>
      </c>
      <c r="S28" s="111" t="s">
        <v>154</v>
      </c>
      <c r="T28" s="108">
        <v>1010503</v>
      </c>
      <c r="U28" s="108">
        <v>470</v>
      </c>
      <c r="V28" s="108">
        <v>2</v>
      </c>
      <c r="W28" s="108">
        <v>1</v>
      </c>
      <c r="X28" s="113">
        <v>2022</v>
      </c>
      <c r="Y28" s="113">
        <v>127</v>
      </c>
      <c r="Z28" s="113">
        <v>0</v>
      </c>
      <c r="AA28" s="114" t="s">
        <v>130</v>
      </c>
      <c r="AB28" s="109" t="s">
        <v>152</v>
      </c>
      <c r="AC28" s="107">
        <f t="shared" si="1"/>
        <v>1</v>
      </c>
    </row>
    <row r="29" spans="1:29" ht="15">
      <c r="A29" s="108">
        <v>2022</v>
      </c>
      <c r="B29" s="108">
        <v>341</v>
      </c>
      <c r="C29" s="109" t="s">
        <v>136</v>
      </c>
      <c r="D29" s="208" t="s">
        <v>195</v>
      </c>
      <c r="E29" s="109" t="s">
        <v>174</v>
      </c>
      <c r="F29" s="111" t="s">
        <v>196</v>
      </c>
      <c r="G29" s="112">
        <v>1245.77</v>
      </c>
      <c r="H29" s="112">
        <v>59.32</v>
      </c>
      <c r="I29" s="143" t="s">
        <v>118</v>
      </c>
      <c r="J29" s="112">
        <f t="shared" si="0"/>
        <v>1186.45</v>
      </c>
      <c r="K29" s="209" t="s">
        <v>130</v>
      </c>
      <c r="L29" s="108">
        <v>2022</v>
      </c>
      <c r="M29" s="108">
        <v>4134</v>
      </c>
      <c r="N29" s="109" t="s">
        <v>175</v>
      </c>
      <c r="O29" s="111" t="s">
        <v>192</v>
      </c>
      <c r="P29" s="109" t="s">
        <v>193</v>
      </c>
      <c r="Q29" s="109" t="s">
        <v>194</v>
      </c>
      <c r="R29" s="108">
        <v>2</v>
      </c>
      <c r="S29" s="111" t="s">
        <v>123</v>
      </c>
      <c r="T29" s="108">
        <v>1040103</v>
      </c>
      <c r="U29" s="108">
        <v>1460</v>
      </c>
      <c r="V29" s="108">
        <v>4</v>
      </c>
      <c r="W29" s="108">
        <v>2</v>
      </c>
      <c r="X29" s="113">
        <v>2022</v>
      </c>
      <c r="Y29" s="113">
        <v>128</v>
      </c>
      <c r="Z29" s="113">
        <v>0</v>
      </c>
      <c r="AA29" s="114" t="s">
        <v>130</v>
      </c>
      <c r="AB29" s="109" t="s">
        <v>197</v>
      </c>
      <c r="AC29" s="107">
        <f t="shared" si="1"/>
        <v>0</v>
      </c>
    </row>
    <row r="30" spans="1:29" ht="15">
      <c r="A30" s="108">
        <v>2022</v>
      </c>
      <c r="B30" s="108">
        <v>342</v>
      </c>
      <c r="C30" s="109" t="s">
        <v>136</v>
      </c>
      <c r="D30" s="208" t="s">
        <v>198</v>
      </c>
      <c r="E30" s="109" t="s">
        <v>174</v>
      </c>
      <c r="F30" s="111" t="s">
        <v>199</v>
      </c>
      <c r="G30" s="112">
        <v>1547.24</v>
      </c>
      <c r="H30" s="112">
        <v>73.68</v>
      </c>
      <c r="I30" s="143" t="s">
        <v>118</v>
      </c>
      <c r="J30" s="112">
        <f t="shared" si="0"/>
        <v>1473.56</v>
      </c>
      <c r="K30" s="209" t="s">
        <v>130</v>
      </c>
      <c r="L30" s="108">
        <v>2022</v>
      </c>
      <c r="M30" s="108">
        <v>4133</v>
      </c>
      <c r="N30" s="109" t="s">
        <v>175</v>
      </c>
      <c r="O30" s="111" t="s">
        <v>192</v>
      </c>
      <c r="P30" s="109" t="s">
        <v>193</v>
      </c>
      <c r="Q30" s="109" t="s">
        <v>194</v>
      </c>
      <c r="R30" s="108">
        <v>2</v>
      </c>
      <c r="S30" s="111" t="s">
        <v>123</v>
      </c>
      <c r="T30" s="108">
        <v>1040203</v>
      </c>
      <c r="U30" s="108">
        <v>1570</v>
      </c>
      <c r="V30" s="108">
        <v>4</v>
      </c>
      <c r="W30" s="108">
        <v>2</v>
      </c>
      <c r="X30" s="113">
        <v>2022</v>
      </c>
      <c r="Y30" s="113">
        <v>129</v>
      </c>
      <c r="Z30" s="113">
        <v>0</v>
      </c>
      <c r="AA30" s="114" t="s">
        <v>130</v>
      </c>
      <c r="AB30" s="109" t="s">
        <v>176</v>
      </c>
      <c r="AC30" s="107">
        <f t="shared" si="1"/>
        <v>0</v>
      </c>
    </row>
    <row r="31" spans="1:29" ht="15">
      <c r="A31" s="108">
        <v>2022</v>
      </c>
      <c r="B31" s="108">
        <v>343</v>
      </c>
      <c r="C31" s="109" t="s">
        <v>136</v>
      </c>
      <c r="D31" s="208" t="s">
        <v>200</v>
      </c>
      <c r="E31" s="109" t="s">
        <v>174</v>
      </c>
      <c r="F31" s="111" t="s">
        <v>191</v>
      </c>
      <c r="G31" s="112">
        <v>113.07</v>
      </c>
      <c r="H31" s="112">
        <v>5.38</v>
      </c>
      <c r="I31" s="143" t="s">
        <v>118</v>
      </c>
      <c r="J31" s="112">
        <f t="shared" si="0"/>
        <v>107.69</v>
      </c>
      <c r="K31" s="209" t="s">
        <v>130</v>
      </c>
      <c r="L31" s="108">
        <v>2022</v>
      </c>
      <c r="M31" s="108">
        <v>4165</v>
      </c>
      <c r="N31" s="109" t="s">
        <v>148</v>
      </c>
      <c r="O31" s="111" t="s">
        <v>192</v>
      </c>
      <c r="P31" s="109" t="s">
        <v>193</v>
      </c>
      <c r="Q31" s="109" t="s">
        <v>194</v>
      </c>
      <c r="R31" s="108">
        <v>3</v>
      </c>
      <c r="S31" s="111" t="s">
        <v>154</v>
      </c>
      <c r="T31" s="108">
        <v>1010503</v>
      </c>
      <c r="U31" s="108">
        <v>470</v>
      </c>
      <c r="V31" s="108">
        <v>2</v>
      </c>
      <c r="W31" s="108">
        <v>1</v>
      </c>
      <c r="X31" s="113">
        <v>2022</v>
      </c>
      <c r="Y31" s="113">
        <v>127</v>
      </c>
      <c r="Z31" s="113">
        <v>0</v>
      </c>
      <c r="AA31" s="114" t="s">
        <v>130</v>
      </c>
      <c r="AB31" s="109" t="s">
        <v>152</v>
      </c>
      <c r="AC31" s="107">
        <f t="shared" si="1"/>
        <v>0</v>
      </c>
    </row>
    <row r="32" spans="1:29" ht="15">
      <c r="A32" s="108">
        <v>2022</v>
      </c>
      <c r="B32" s="108">
        <v>344</v>
      </c>
      <c r="C32" s="109" t="s">
        <v>136</v>
      </c>
      <c r="D32" s="208" t="s">
        <v>201</v>
      </c>
      <c r="E32" s="109" t="s">
        <v>174</v>
      </c>
      <c r="F32" s="111" t="s">
        <v>191</v>
      </c>
      <c r="G32" s="112">
        <v>37.87</v>
      </c>
      <c r="H32" s="112">
        <v>1.8</v>
      </c>
      <c r="I32" s="143" t="s">
        <v>118</v>
      </c>
      <c r="J32" s="112">
        <f t="shared" si="0"/>
        <v>36.07</v>
      </c>
      <c r="K32" s="209" t="s">
        <v>130</v>
      </c>
      <c r="L32" s="108">
        <v>2022</v>
      </c>
      <c r="M32" s="108">
        <v>4136</v>
      </c>
      <c r="N32" s="109" t="s">
        <v>175</v>
      </c>
      <c r="O32" s="111" t="s">
        <v>192</v>
      </c>
      <c r="P32" s="109" t="s">
        <v>193</v>
      </c>
      <c r="Q32" s="109" t="s">
        <v>194</v>
      </c>
      <c r="R32" s="108">
        <v>3</v>
      </c>
      <c r="S32" s="111" t="s">
        <v>154</v>
      </c>
      <c r="T32" s="108">
        <v>1010503</v>
      </c>
      <c r="U32" s="108">
        <v>470</v>
      </c>
      <c r="V32" s="108">
        <v>2</v>
      </c>
      <c r="W32" s="108">
        <v>1</v>
      </c>
      <c r="X32" s="113">
        <v>2022</v>
      </c>
      <c r="Y32" s="113">
        <v>127</v>
      </c>
      <c r="Z32" s="113">
        <v>0</v>
      </c>
      <c r="AA32" s="114" t="s">
        <v>130</v>
      </c>
      <c r="AB32" s="109" t="s">
        <v>197</v>
      </c>
      <c r="AC32" s="107">
        <f t="shared" si="1"/>
        <v>0</v>
      </c>
    </row>
    <row r="33" spans="1:29" ht="15">
      <c r="A33" s="108">
        <v>2022</v>
      </c>
      <c r="B33" s="108">
        <v>346</v>
      </c>
      <c r="C33" s="109" t="s">
        <v>136</v>
      </c>
      <c r="D33" s="208" t="s">
        <v>202</v>
      </c>
      <c r="E33" s="109" t="s">
        <v>175</v>
      </c>
      <c r="F33" s="111" t="s">
        <v>203</v>
      </c>
      <c r="G33" s="112">
        <v>15187.66</v>
      </c>
      <c r="H33" s="112">
        <v>1380.7</v>
      </c>
      <c r="I33" s="143" t="s">
        <v>118</v>
      </c>
      <c r="J33" s="112">
        <f t="shared" si="0"/>
        <v>13806.96</v>
      </c>
      <c r="K33" s="209" t="s">
        <v>204</v>
      </c>
      <c r="L33" s="108">
        <v>2022</v>
      </c>
      <c r="M33" s="108">
        <v>4197</v>
      </c>
      <c r="N33" s="109" t="s">
        <v>205</v>
      </c>
      <c r="O33" s="111" t="s">
        <v>206</v>
      </c>
      <c r="P33" s="109" t="s">
        <v>207</v>
      </c>
      <c r="Q33" s="109" t="s">
        <v>207</v>
      </c>
      <c r="R33" s="108">
        <v>3</v>
      </c>
      <c r="S33" s="111" t="s">
        <v>154</v>
      </c>
      <c r="T33" s="108">
        <v>2080205</v>
      </c>
      <c r="U33" s="108">
        <v>8370</v>
      </c>
      <c r="V33" s="108">
        <v>3</v>
      </c>
      <c r="W33" s="108">
        <v>1</v>
      </c>
      <c r="X33" s="113">
        <v>2022</v>
      </c>
      <c r="Y33" s="113">
        <v>107</v>
      </c>
      <c r="Z33" s="113">
        <v>0</v>
      </c>
      <c r="AA33" s="114" t="s">
        <v>130</v>
      </c>
      <c r="AB33" s="109" t="s">
        <v>208</v>
      </c>
      <c r="AC33" s="107">
        <f t="shared" si="1"/>
        <v>1</v>
      </c>
    </row>
    <row r="34" spans="1:29" ht="15">
      <c r="A34" s="108">
        <v>2022</v>
      </c>
      <c r="B34" s="108">
        <v>347</v>
      </c>
      <c r="C34" s="109" t="s">
        <v>136</v>
      </c>
      <c r="D34" s="208" t="s">
        <v>209</v>
      </c>
      <c r="E34" s="109" t="s">
        <v>175</v>
      </c>
      <c r="F34" s="111" t="s">
        <v>210</v>
      </c>
      <c r="G34" s="112">
        <v>8522.22</v>
      </c>
      <c r="H34" s="112">
        <v>774.75</v>
      </c>
      <c r="I34" s="143" t="s">
        <v>118</v>
      </c>
      <c r="J34" s="112">
        <f t="shared" si="0"/>
        <v>7747.469999999999</v>
      </c>
      <c r="K34" s="209" t="s">
        <v>211</v>
      </c>
      <c r="L34" s="108">
        <v>2022</v>
      </c>
      <c r="M34" s="108">
        <v>4221</v>
      </c>
      <c r="N34" s="109" t="s">
        <v>138</v>
      </c>
      <c r="O34" s="111" t="s">
        <v>206</v>
      </c>
      <c r="P34" s="109" t="s">
        <v>207</v>
      </c>
      <c r="Q34" s="109" t="s">
        <v>207</v>
      </c>
      <c r="R34" s="108">
        <v>3</v>
      </c>
      <c r="S34" s="111" t="s">
        <v>154</v>
      </c>
      <c r="T34" s="108">
        <v>2090105</v>
      </c>
      <c r="U34" s="108">
        <v>8570</v>
      </c>
      <c r="V34" s="108">
        <v>24</v>
      </c>
      <c r="W34" s="108">
        <v>4</v>
      </c>
      <c r="X34" s="113">
        <v>2022</v>
      </c>
      <c r="Y34" s="113">
        <v>160</v>
      </c>
      <c r="Z34" s="113">
        <v>0</v>
      </c>
      <c r="AA34" s="114" t="s">
        <v>130</v>
      </c>
      <c r="AB34" s="109" t="s">
        <v>212</v>
      </c>
      <c r="AC34" s="107">
        <f t="shared" si="1"/>
        <v>0</v>
      </c>
    </row>
    <row r="35" spans="1:29" ht="15">
      <c r="A35" s="108">
        <v>2021</v>
      </c>
      <c r="B35" s="108">
        <v>392</v>
      </c>
      <c r="C35" s="109" t="s">
        <v>213</v>
      </c>
      <c r="D35" s="208" t="s">
        <v>214</v>
      </c>
      <c r="E35" s="109" t="s">
        <v>215</v>
      </c>
      <c r="F35" s="111" t="s">
        <v>216</v>
      </c>
      <c r="G35" s="112">
        <v>-12.82</v>
      </c>
      <c r="H35" s="112">
        <v>0.52</v>
      </c>
      <c r="I35" s="143" t="s">
        <v>118</v>
      </c>
      <c r="J35" s="112">
        <f t="shared" si="0"/>
        <v>-13.34</v>
      </c>
      <c r="K35" s="209" t="s">
        <v>217</v>
      </c>
      <c r="L35" s="108">
        <v>2021</v>
      </c>
      <c r="M35" s="108">
        <v>1824</v>
      </c>
      <c r="N35" s="109" t="s">
        <v>218</v>
      </c>
      <c r="O35" s="111" t="s">
        <v>219</v>
      </c>
      <c r="P35" s="109" t="s">
        <v>220</v>
      </c>
      <c r="Q35" s="109" t="s">
        <v>221</v>
      </c>
      <c r="R35" s="108">
        <v>3</v>
      </c>
      <c r="S35" s="111" t="s">
        <v>154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130</v>
      </c>
      <c r="AB35" s="109" t="s">
        <v>222</v>
      </c>
      <c r="AC35" s="107">
        <f t="shared" si="1"/>
        <v>1</v>
      </c>
    </row>
    <row r="36" spans="1:29" ht="15">
      <c r="A36" s="108">
        <v>2022</v>
      </c>
      <c r="B36" s="108">
        <v>329</v>
      </c>
      <c r="C36" s="109" t="s">
        <v>136</v>
      </c>
      <c r="D36" s="208" t="s">
        <v>223</v>
      </c>
      <c r="E36" s="109" t="s">
        <v>224</v>
      </c>
      <c r="F36" s="111" t="s">
        <v>225</v>
      </c>
      <c r="G36" s="112">
        <v>7.32</v>
      </c>
      <c r="H36" s="112">
        <v>1.32</v>
      </c>
      <c r="I36" s="143" t="s">
        <v>118</v>
      </c>
      <c r="J36" s="112">
        <f t="shared" si="0"/>
        <v>6</v>
      </c>
      <c r="K36" s="209" t="s">
        <v>130</v>
      </c>
      <c r="L36" s="108">
        <v>2022</v>
      </c>
      <c r="M36" s="108">
        <v>4156</v>
      </c>
      <c r="N36" s="109" t="s">
        <v>148</v>
      </c>
      <c r="O36" s="111" t="s">
        <v>226</v>
      </c>
      <c r="P36" s="109" t="s">
        <v>227</v>
      </c>
      <c r="Q36" s="109" t="s">
        <v>227</v>
      </c>
      <c r="R36" s="108">
        <v>3</v>
      </c>
      <c r="S36" s="111" t="s">
        <v>154</v>
      </c>
      <c r="T36" s="108">
        <v>1010503</v>
      </c>
      <c r="U36" s="108">
        <v>470</v>
      </c>
      <c r="V36" s="108">
        <v>2</v>
      </c>
      <c r="W36" s="108">
        <v>1</v>
      </c>
      <c r="X36" s="113">
        <v>2022</v>
      </c>
      <c r="Y36" s="113">
        <v>102</v>
      </c>
      <c r="Z36" s="113">
        <v>0</v>
      </c>
      <c r="AA36" s="114" t="s">
        <v>130</v>
      </c>
      <c r="AB36" s="109" t="s">
        <v>176</v>
      </c>
      <c r="AC36" s="107">
        <f t="shared" si="1"/>
        <v>1</v>
      </c>
    </row>
    <row r="37" spans="1:29" ht="15">
      <c r="A37" s="108">
        <v>2022</v>
      </c>
      <c r="B37" s="108">
        <v>331</v>
      </c>
      <c r="C37" s="109" t="s">
        <v>136</v>
      </c>
      <c r="D37" s="208" t="s">
        <v>228</v>
      </c>
      <c r="E37" s="109" t="s">
        <v>175</v>
      </c>
      <c r="F37" s="111" t="s">
        <v>229</v>
      </c>
      <c r="G37" s="112">
        <v>141.98</v>
      </c>
      <c r="H37" s="112">
        <v>0</v>
      </c>
      <c r="I37" s="143" t="s">
        <v>129</v>
      </c>
      <c r="J37" s="112">
        <f t="shared" si="0"/>
        <v>141.98</v>
      </c>
      <c r="K37" s="209" t="s">
        <v>230</v>
      </c>
      <c r="L37" s="108">
        <v>2022</v>
      </c>
      <c r="M37" s="108">
        <v>4177</v>
      </c>
      <c r="N37" s="109" t="s">
        <v>185</v>
      </c>
      <c r="O37" s="111" t="s">
        <v>231</v>
      </c>
      <c r="P37" s="109" t="s">
        <v>232</v>
      </c>
      <c r="Q37" s="109" t="s">
        <v>130</v>
      </c>
      <c r="R37" s="108">
        <v>1</v>
      </c>
      <c r="S37" s="111" t="s">
        <v>145</v>
      </c>
      <c r="T37" s="108">
        <v>1040205</v>
      </c>
      <c r="U37" s="108">
        <v>1590</v>
      </c>
      <c r="V37" s="108">
        <v>2</v>
      </c>
      <c r="W37" s="108">
        <v>1</v>
      </c>
      <c r="X37" s="113">
        <v>2022</v>
      </c>
      <c r="Y37" s="113">
        <v>250</v>
      </c>
      <c r="Z37" s="113">
        <v>0</v>
      </c>
      <c r="AA37" s="114" t="s">
        <v>130</v>
      </c>
      <c r="AB37" s="109" t="s">
        <v>233</v>
      </c>
      <c r="AC37" s="107">
        <f t="shared" si="1"/>
        <v>1</v>
      </c>
    </row>
    <row r="38" spans="1:29" ht="15">
      <c r="A38" s="108">
        <v>2022</v>
      </c>
      <c r="B38" s="108">
        <v>332</v>
      </c>
      <c r="C38" s="109" t="s">
        <v>136</v>
      </c>
      <c r="D38" s="208" t="s">
        <v>234</v>
      </c>
      <c r="E38" s="109" t="s">
        <v>175</v>
      </c>
      <c r="F38" s="111" t="s">
        <v>235</v>
      </c>
      <c r="G38" s="112">
        <v>305</v>
      </c>
      <c r="H38" s="112">
        <v>55</v>
      </c>
      <c r="I38" s="143" t="s">
        <v>118</v>
      </c>
      <c r="J38" s="112">
        <f t="shared" si="0"/>
        <v>250</v>
      </c>
      <c r="K38" s="209" t="s">
        <v>236</v>
      </c>
      <c r="L38" s="108">
        <v>2022</v>
      </c>
      <c r="M38" s="108">
        <v>4220</v>
      </c>
      <c r="N38" s="109" t="s">
        <v>138</v>
      </c>
      <c r="O38" s="111" t="s">
        <v>237</v>
      </c>
      <c r="P38" s="109" t="s">
        <v>238</v>
      </c>
      <c r="Q38" s="109" t="s">
        <v>238</v>
      </c>
      <c r="R38" s="108">
        <v>1</v>
      </c>
      <c r="S38" s="111" t="s">
        <v>145</v>
      </c>
      <c r="T38" s="108">
        <v>1010303</v>
      </c>
      <c r="U38" s="108">
        <v>250</v>
      </c>
      <c r="V38" s="108">
        <v>14</v>
      </c>
      <c r="W38" s="108">
        <v>1</v>
      </c>
      <c r="X38" s="113">
        <v>2022</v>
      </c>
      <c r="Y38" s="113">
        <v>164</v>
      </c>
      <c r="Z38" s="113">
        <v>0</v>
      </c>
      <c r="AA38" s="114" t="s">
        <v>130</v>
      </c>
      <c r="AB38" s="109" t="s">
        <v>239</v>
      </c>
      <c r="AC38" s="107">
        <f t="shared" si="1"/>
        <v>1</v>
      </c>
    </row>
    <row r="39" spans="1:29" ht="15">
      <c r="A39" s="108">
        <v>2022</v>
      </c>
      <c r="B39" s="108">
        <v>333</v>
      </c>
      <c r="C39" s="109" t="s">
        <v>136</v>
      </c>
      <c r="D39" s="208" t="s">
        <v>240</v>
      </c>
      <c r="E39" s="109" t="s">
        <v>141</v>
      </c>
      <c r="F39" s="111" t="s">
        <v>241</v>
      </c>
      <c r="G39" s="112">
        <v>1525</v>
      </c>
      <c r="H39" s="112">
        <v>275</v>
      </c>
      <c r="I39" s="143" t="s">
        <v>118</v>
      </c>
      <c r="J39" s="112">
        <f t="shared" si="0"/>
        <v>1250</v>
      </c>
      <c r="K39" s="209" t="s">
        <v>242</v>
      </c>
      <c r="L39" s="108">
        <v>2022</v>
      </c>
      <c r="M39" s="108">
        <v>4260</v>
      </c>
      <c r="N39" s="109" t="s">
        <v>186</v>
      </c>
      <c r="O39" s="111" t="s">
        <v>237</v>
      </c>
      <c r="P39" s="109" t="s">
        <v>238</v>
      </c>
      <c r="Q39" s="109" t="s">
        <v>238</v>
      </c>
      <c r="R39" s="108">
        <v>1</v>
      </c>
      <c r="S39" s="111" t="s">
        <v>145</v>
      </c>
      <c r="T39" s="108">
        <v>1010303</v>
      </c>
      <c r="U39" s="108">
        <v>250</v>
      </c>
      <c r="V39" s="108">
        <v>14</v>
      </c>
      <c r="W39" s="108">
        <v>1</v>
      </c>
      <c r="X39" s="113">
        <v>2022</v>
      </c>
      <c r="Y39" s="113">
        <v>72</v>
      </c>
      <c r="Z39" s="113">
        <v>0</v>
      </c>
      <c r="AA39" s="114" t="s">
        <v>130</v>
      </c>
      <c r="AB39" s="109" t="s">
        <v>189</v>
      </c>
      <c r="AC39" s="107">
        <f t="shared" si="1"/>
        <v>0</v>
      </c>
    </row>
    <row r="40" spans="1:29" ht="15">
      <c r="A40" s="108">
        <v>2022</v>
      </c>
      <c r="B40" s="108">
        <v>243</v>
      </c>
      <c r="C40" s="109" t="s">
        <v>243</v>
      </c>
      <c r="D40" s="208" t="s">
        <v>244</v>
      </c>
      <c r="E40" s="109" t="s">
        <v>245</v>
      </c>
      <c r="F40" s="111" t="s">
        <v>246</v>
      </c>
      <c r="G40" s="112">
        <v>424.56</v>
      </c>
      <c r="H40" s="112">
        <v>76.56</v>
      </c>
      <c r="I40" s="143" t="s">
        <v>118</v>
      </c>
      <c r="J40" s="112">
        <f t="shared" si="0"/>
        <v>348</v>
      </c>
      <c r="K40" s="209" t="s">
        <v>130</v>
      </c>
      <c r="L40" s="108">
        <v>2022</v>
      </c>
      <c r="M40" s="108">
        <v>3200</v>
      </c>
      <c r="N40" s="109" t="s">
        <v>245</v>
      </c>
      <c r="O40" s="111" t="s">
        <v>247</v>
      </c>
      <c r="P40" s="109" t="s">
        <v>248</v>
      </c>
      <c r="Q40" s="109" t="s">
        <v>248</v>
      </c>
      <c r="R40" s="108">
        <v>1</v>
      </c>
      <c r="S40" s="111" t="s">
        <v>145</v>
      </c>
      <c r="T40" s="108">
        <v>1090502</v>
      </c>
      <c r="U40" s="108">
        <v>3540</v>
      </c>
      <c r="V40" s="108">
        <v>2</v>
      </c>
      <c r="W40" s="108">
        <v>1</v>
      </c>
      <c r="X40" s="113">
        <v>2022</v>
      </c>
      <c r="Y40" s="113">
        <v>121</v>
      </c>
      <c r="Z40" s="113">
        <v>0</v>
      </c>
      <c r="AA40" s="114" t="s">
        <v>115</v>
      </c>
      <c r="AB40" s="109" t="s">
        <v>249</v>
      </c>
      <c r="AC40" s="107">
        <f t="shared" si="1"/>
        <v>1</v>
      </c>
    </row>
    <row r="41" spans="1:29" ht="15">
      <c r="A41" s="108">
        <v>2022</v>
      </c>
      <c r="B41" s="108">
        <v>330</v>
      </c>
      <c r="C41" s="109" t="s">
        <v>136</v>
      </c>
      <c r="D41" s="208" t="s">
        <v>250</v>
      </c>
      <c r="E41" s="109" t="s">
        <v>141</v>
      </c>
      <c r="F41" s="111" t="s">
        <v>251</v>
      </c>
      <c r="G41" s="112">
        <v>6138.21</v>
      </c>
      <c r="H41" s="112">
        <v>558.02</v>
      </c>
      <c r="I41" s="143" t="s">
        <v>118</v>
      </c>
      <c r="J41" s="112">
        <f t="shared" si="0"/>
        <v>5580.1900000000005</v>
      </c>
      <c r="K41" s="209" t="s">
        <v>130</v>
      </c>
      <c r="L41" s="108">
        <v>2022</v>
      </c>
      <c r="M41" s="108">
        <v>4262</v>
      </c>
      <c r="N41" s="109" t="s">
        <v>252</v>
      </c>
      <c r="O41" s="111" t="s">
        <v>247</v>
      </c>
      <c r="P41" s="109" t="s">
        <v>248</v>
      </c>
      <c r="Q41" s="109" t="s">
        <v>248</v>
      </c>
      <c r="R41" s="108">
        <v>1</v>
      </c>
      <c r="S41" s="111" t="s">
        <v>145</v>
      </c>
      <c r="T41" s="108">
        <v>1090503</v>
      </c>
      <c r="U41" s="108">
        <v>3550</v>
      </c>
      <c r="V41" s="108">
        <v>2</v>
      </c>
      <c r="W41" s="108">
        <v>1</v>
      </c>
      <c r="X41" s="113">
        <v>2022</v>
      </c>
      <c r="Y41" s="113">
        <v>2</v>
      </c>
      <c r="Z41" s="113">
        <v>0</v>
      </c>
      <c r="AA41" s="114" t="s">
        <v>130</v>
      </c>
      <c r="AB41" s="109" t="s">
        <v>189</v>
      </c>
      <c r="AC41" s="107">
        <f t="shared" si="1"/>
        <v>0</v>
      </c>
    </row>
    <row r="42" spans="1:29" ht="15">
      <c r="A42" s="108">
        <v>2022</v>
      </c>
      <c r="B42" s="108">
        <v>339</v>
      </c>
      <c r="C42" s="109" t="s">
        <v>136</v>
      </c>
      <c r="D42" s="208" t="s">
        <v>253</v>
      </c>
      <c r="E42" s="109" t="s">
        <v>174</v>
      </c>
      <c r="F42" s="111" t="s">
        <v>254</v>
      </c>
      <c r="G42" s="112">
        <v>170.54</v>
      </c>
      <c r="H42" s="112">
        <v>30.75</v>
      </c>
      <c r="I42" s="143" t="s">
        <v>118</v>
      </c>
      <c r="J42" s="112">
        <f t="shared" si="0"/>
        <v>139.79</v>
      </c>
      <c r="K42" s="209" t="s">
        <v>255</v>
      </c>
      <c r="L42" s="108">
        <v>2022</v>
      </c>
      <c r="M42" s="108">
        <v>4138</v>
      </c>
      <c r="N42" s="109" t="s">
        <v>175</v>
      </c>
      <c r="O42" s="111" t="s">
        <v>256</v>
      </c>
      <c r="P42" s="109" t="s">
        <v>257</v>
      </c>
      <c r="Q42" s="109" t="s">
        <v>257</v>
      </c>
      <c r="R42" s="108">
        <v>2</v>
      </c>
      <c r="S42" s="111" t="s">
        <v>123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130</v>
      </c>
      <c r="AB42" s="109" t="s">
        <v>197</v>
      </c>
      <c r="AC42" s="107">
        <f t="shared" si="1"/>
        <v>1</v>
      </c>
    </row>
    <row r="43" spans="1:29" ht="15">
      <c r="A43" s="108">
        <v>2022</v>
      </c>
      <c r="B43" s="108">
        <v>339</v>
      </c>
      <c r="C43" s="109" t="s">
        <v>136</v>
      </c>
      <c r="D43" s="208" t="s">
        <v>253</v>
      </c>
      <c r="E43" s="109" t="s">
        <v>174</v>
      </c>
      <c r="F43" s="111" t="s">
        <v>258</v>
      </c>
      <c r="G43" s="112">
        <v>292.8</v>
      </c>
      <c r="H43" s="112">
        <v>52.8</v>
      </c>
      <c r="I43" s="143" t="s">
        <v>118</v>
      </c>
      <c r="J43" s="112">
        <f t="shared" si="0"/>
        <v>240</v>
      </c>
      <c r="K43" s="209" t="s">
        <v>255</v>
      </c>
      <c r="L43" s="108">
        <v>2022</v>
      </c>
      <c r="M43" s="108">
        <v>4138</v>
      </c>
      <c r="N43" s="109" t="s">
        <v>175</v>
      </c>
      <c r="O43" s="111" t="s">
        <v>256</v>
      </c>
      <c r="P43" s="109" t="s">
        <v>257</v>
      </c>
      <c r="Q43" s="109" t="s">
        <v>257</v>
      </c>
      <c r="R43" s="108">
        <v>2</v>
      </c>
      <c r="S43" s="111" t="s">
        <v>123</v>
      </c>
      <c r="T43" s="108">
        <v>1010203</v>
      </c>
      <c r="U43" s="108">
        <v>140</v>
      </c>
      <c r="V43" s="108">
        <v>8</v>
      </c>
      <c r="W43" s="108">
        <v>5</v>
      </c>
      <c r="X43" s="113">
        <v>2022</v>
      </c>
      <c r="Y43" s="113">
        <v>83</v>
      </c>
      <c r="Z43" s="113">
        <v>0</v>
      </c>
      <c r="AA43" s="114" t="s">
        <v>130</v>
      </c>
      <c r="AB43" s="109" t="s">
        <v>197</v>
      </c>
      <c r="AC43" s="107">
        <f t="shared" si="1"/>
        <v>0</v>
      </c>
    </row>
    <row r="44" spans="1:29" ht="15">
      <c r="A44" s="108">
        <v>2022</v>
      </c>
      <c r="B44" s="108">
        <v>334</v>
      </c>
      <c r="C44" s="109" t="s">
        <v>136</v>
      </c>
      <c r="D44" s="208" t="s">
        <v>259</v>
      </c>
      <c r="E44" s="109" t="s">
        <v>260</v>
      </c>
      <c r="F44" s="111" t="s">
        <v>261</v>
      </c>
      <c r="G44" s="112">
        <v>512.4</v>
      </c>
      <c r="H44" s="112">
        <v>92.4</v>
      </c>
      <c r="I44" s="143" t="s">
        <v>118</v>
      </c>
      <c r="J44" s="112">
        <f t="shared" si="0"/>
        <v>420</v>
      </c>
      <c r="K44" s="209" t="s">
        <v>262</v>
      </c>
      <c r="L44" s="108">
        <v>2022</v>
      </c>
      <c r="M44" s="108">
        <v>4167</v>
      </c>
      <c r="N44" s="109" t="s">
        <v>185</v>
      </c>
      <c r="O44" s="111" t="s">
        <v>263</v>
      </c>
      <c r="P44" s="109" t="s">
        <v>264</v>
      </c>
      <c r="Q44" s="109" t="s">
        <v>264</v>
      </c>
      <c r="R44" s="108">
        <v>2</v>
      </c>
      <c r="S44" s="111" t="s">
        <v>123</v>
      </c>
      <c r="T44" s="108">
        <v>1040103</v>
      </c>
      <c r="U44" s="108">
        <v>1460</v>
      </c>
      <c r="V44" s="108">
        <v>4</v>
      </c>
      <c r="W44" s="108">
        <v>5</v>
      </c>
      <c r="X44" s="113">
        <v>2022</v>
      </c>
      <c r="Y44" s="113">
        <v>32</v>
      </c>
      <c r="Z44" s="113">
        <v>0</v>
      </c>
      <c r="AA44" s="114" t="s">
        <v>130</v>
      </c>
      <c r="AB44" s="109" t="s">
        <v>233</v>
      </c>
      <c r="AC44" s="107">
        <f t="shared" si="1"/>
        <v>1</v>
      </c>
    </row>
    <row r="45" spans="1:29" ht="15">
      <c r="A45" s="108">
        <v>2022</v>
      </c>
      <c r="B45" s="108">
        <v>335</v>
      </c>
      <c r="C45" s="109" t="s">
        <v>136</v>
      </c>
      <c r="D45" s="208" t="s">
        <v>265</v>
      </c>
      <c r="E45" s="109" t="s">
        <v>175</v>
      </c>
      <c r="F45" s="111" t="s">
        <v>266</v>
      </c>
      <c r="G45" s="112">
        <v>475.8</v>
      </c>
      <c r="H45" s="112">
        <v>85.8</v>
      </c>
      <c r="I45" s="143" t="s">
        <v>118</v>
      </c>
      <c r="J45" s="112">
        <f t="shared" si="0"/>
        <v>390</v>
      </c>
      <c r="K45" s="209" t="s">
        <v>267</v>
      </c>
      <c r="L45" s="108">
        <v>2022</v>
      </c>
      <c r="M45" s="108">
        <v>4222</v>
      </c>
      <c r="N45" s="109" t="s">
        <v>138</v>
      </c>
      <c r="O45" s="111" t="s">
        <v>263</v>
      </c>
      <c r="P45" s="109" t="s">
        <v>264</v>
      </c>
      <c r="Q45" s="109" t="s">
        <v>264</v>
      </c>
      <c r="R45" s="108">
        <v>2</v>
      </c>
      <c r="S45" s="111" t="s">
        <v>123</v>
      </c>
      <c r="T45" s="108">
        <v>1040103</v>
      </c>
      <c r="U45" s="108">
        <v>1460</v>
      </c>
      <c r="V45" s="108">
        <v>4</v>
      </c>
      <c r="W45" s="108">
        <v>5</v>
      </c>
      <c r="X45" s="113">
        <v>2022</v>
      </c>
      <c r="Y45" s="113">
        <v>199</v>
      </c>
      <c r="Z45" s="113">
        <v>0</v>
      </c>
      <c r="AA45" s="114" t="s">
        <v>130</v>
      </c>
      <c r="AB45" s="109" t="s">
        <v>212</v>
      </c>
      <c r="AC45" s="107">
        <f t="shared" si="1"/>
        <v>0</v>
      </c>
    </row>
    <row r="46" spans="1:28" ht="15">
      <c r="A46" s="108"/>
      <c r="B46" s="108"/>
      <c r="C46" s="109"/>
      <c r="D46" s="208"/>
      <c r="E46" s="109"/>
      <c r="F46" s="210"/>
      <c r="G46" s="211"/>
      <c r="H46" s="112"/>
      <c r="I46" s="143"/>
      <c r="J46" s="112"/>
      <c r="K46" s="209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9"/>
    </row>
    <row r="47" spans="1:29" ht="15">
      <c r="A47" s="108"/>
      <c r="B47" s="108"/>
      <c r="C47" s="109"/>
      <c r="D47" s="208"/>
      <c r="E47" s="109"/>
      <c r="F47" s="212" t="s">
        <v>268</v>
      </c>
      <c r="G47" s="213">
        <f>SUM(G11:G45)</f>
        <v>45873.30000000001</v>
      </c>
      <c r="H47" s="112"/>
      <c r="I47" s="143"/>
      <c r="J47" s="112"/>
      <c r="K47" s="209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9"/>
      <c r="AC47" s="107">
        <f>SUM(AC11:AC45)</f>
        <v>17</v>
      </c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  <row r="49" s="107" customFormat="1" ht="15"/>
    <row r="50" s="107" customFormat="1" ht="15"/>
    <row r="51" s="107" customFormat="1" ht="15"/>
    <row r="52" s="107" customFormat="1" ht="15"/>
    <row r="53" s="107" customFormat="1" ht="15"/>
    <row r="54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7" t="s">
        <v>111</v>
      </c>
      <c r="B3" s="287"/>
      <c r="C3" s="287"/>
      <c r="D3" s="287"/>
      <c r="E3" s="287"/>
      <c r="F3" s="287"/>
      <c r="G3" s="287"/>
      <c r="H3" s="287"/>
      <c r="I3" s="287"/>
      <c r="J3" s="288"/>
      <c r="K3" s="288"/>
      <c r="L3" s="288"/>
      <c r="M3" s="288"/>
      <c r="N3" s="288"/>
      <c r="O3" s="288"/>
      <c r="P3" s="288"/>
      <c r="Q3" s="152"/>
    </row>
    <row r="4" spans="1:17" s="90" customFormat="1" ht="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  <c r="Q4" s="152"/>
    </row>
    <row r="5" spans="1:17" s="90" customFormat="1" ht="22.5" customHeight="1">
      <c r="A5" s="292" t="s">
        <v>110</v>
      </c>
      <c r="B5" s="292"/>
      <c r="C5" s="292"/>
      <c r="D5" s="292"/>
      <c r="E5" s="292"/>
      <c r="F5" s="292"/>
      <c r="G5" s="292"/>
      <c r="H5" s="292"/>
      <c r="I5" s="293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96</v>
      </c>
      <c r="D6" s="301"/>
      <c r="E6" s="301"/>
      <c r="F6" s="301"/>
      <c r="G6" s="302"/>
      <c r="H6" s="200">
        <v>0</v>
      </c>
      <c r="I6" s="204"/>
      <c r="J6" s="298" t="s">
        <v>96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94</v>
      </c>
      <c r="D7" s="301"/>
      <c r="E7" s="301"/>
      <c r="F7" s="301"/>
      <c r="G7" s="201"/>
      <c r="H7" s="200">
        <v>0</v>
      </c>
      <c r="I7" s="202"/>
      <c r="J7" s="296" t="s">
        <v>94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93</v>
      </c>
      <c r="D8" s="301"/>
      <c r="E8" s="301"/>
      <c r="F8" s="301"/>
      <c r="G8" s="201"/>
      <c r="H8" s="200">
        <f>H6-H7</f>
        <v>0</v>
      </c>
      <c r="I8" s="198"/>
      <c r="J8" s="294" t="s">
        <v>93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9" t="s">
        <v>108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1"/>
    </row>
    <row r="11" spans="1:16" s="90" customFormat="1" ht="22.5" customHeight="1">
      <c r="A11" s="222" t="s">
        <v>14</v>
      </c>
      <c r="B11" s="247"/>
      <c r="C11" s="222" t="s">
        <v>15</v>
      </c>
      <c r="D11" s="246"/>
      <c r="E11" s="246"/>
      <c r="F11" s="246"/>
      <c r="G11" s="246"/>
      <c r="H11" s="246"/>
      <c r="I11" s="247"/>
      <c r="J11" s="222" t="s">
        <v>1</v>
      </c>
      <c r="K11" s="247"/>
      <c r="L11" s="150"/>
      <c r="M11" s="222" t="s">
        <v>64</v>
      </c>
      <c r="N11" s="246"/>
      <c r="O11" s="246"/>
      <c r="P11" s="247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2023-01-05T15:40:57Z</dcterms:modified>
  <cp:category/>
  <cp:version/>
  <cp:contentType/>
  <cp:contentStatus/>
</cp:coreProperties>
</file>